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U6Mrvh28BeXoV7sjJzDGh1b/DSP9NFGJVMs9B4iYtGhcQRrmBdyZf+wUVis8lNcUUxR3tXKEGGlIrGgN88E6cw==" workbookSaltValue="jrwZQfu3uRSjfPVQpOFDlA==" workbookSpinCount="100000" lockStructure="1"/>
  <bookViews>
    <workbookView windowWidth="28800" windowHeight="12160"/>
  </bookViews>
  <sheets>
    <sheet name="Tests" sheetId="2" r:id="rId1"/>
    <sheet name="Rezultāti" sheetId="4" r:id="rId2"/>
    <sheet name="Aprēķini" sheetId="5" state="hidden" r:id="rId3"/>
  </sheets>
  <definedNames>
    <definedName name="_xlnm.Print_Area" localSheetId="1">Rezultāti!$A$1:$R$49</definedName>
    <definedName name="_xlnm.Print_Area" localSheetId="0">Tests!$A$1</definedName>
  </definedNames>
  <calcPr calcId="144525" concurrentCalc="0"/>
</workbook>
</file>

<file path=xl/sharedStrings.xml><?xml version="1.0" encoding="utf-8"?>
<sst xmlns="http://schemas.openxmlformats.org/spreadsheetml/2006/main" count="191">
  <si>
    <t>JŪSU PERSONĪBAS PROFILA TESTS</t>
  </si>
  <si>
    <t>Vārds:</t>
  </si>
  <si>
    <t>Uzvārds:</t>
  </si>
  <si>
    <t>e-pasts:</t>
  </si>
  <si>
    <t>Tālrunis:</t>
  </si>
  <si>
    <t>NORĀDES TESTA VEIKŠANAI:</t>
  </si>
  <si>
    <r>
      <rPr>
        <sz val="10"/>
        <color theme="1"/>
        <rFont val="Calibri"/>
        <charset val="134"/>
      </rPr>
      <t xml:space="preserve">1. Sākumā izpildiet lapas augšpusē prasīto Jūsu kontaktinformāciju, pēc tam varat ķerties pei testa
2. Testā zemāk Jums redzami 24 komplekti ar rakstura iezīmēm - ejiet tiem cauri secīgi
3. Uzmanīgi izlasiet katrā komplektā iekļautās frāzes
4. Katrā komplektā Jums jāizvēlas viena frāze, kas Jūs personīgi raksturo visvairāk, un viena, kas raksturo Jūs vismazāk
5. Izvēli Jūs varat izdarīt dzelteno rūtiņu izvēlnēs izvēloties "X" simbolu (citās rūtiņās iespēja veikt izvēli vai rakstīt liegta)
6. Sākumā atzīmējiet Jūs personīgi VISVAIRĀK raksturojošo frāzi
7. Pēc tam atzīmējiet Jūs personīgi VISMAZĀK raksturojošo frāzi
</t>
    </r>
    <r>
      <rPr>
        <i/>
        <sz val="10"/>
        <color theme="1"/>
        <rFont val="Calibri"/>
        <charset val="134"/>
      </rPr>
      <t>Pievērsiet uzmanību komentāriem katra komplekta labajā pusē - ja viss izdarīts pareizi,  iereaudzīsit pie attiecīgā komplekta tam apstiprinājumu zaļiem burtiem. Ja komplekts nav aizpildīts korekti, labajā pusē būs redzams brīdinājums sarkaniem burtiem un paskaidrojums, ko jādara.
Ņemiet vērā, ka ikvienā komplektā jāatzīmē tikai viena VISVAIRĀK un viena VISMAZĀK Jūs raksturojošā frāze, kas nevar sakrist!
Uzdevuma izpildei Jums dotas 10 minūtes. Tāpēc, lūdzu, paļaujieties uz Jūsu intuitīvo izvēli starp VISVAIRĀK un VISMAZĀK raksturojošajām frāzēm - nav pareizu vai nepareizu atbilžu.</t>
    </r>
    <r>
      <rPr>
        <sz val="10"/>
        <color theme="1"/>
        <rFont val="Calibri"/>
        <charset val="134"/>
      </rPr>
      <t xml:space="preserve">
</t>
    </r>
    <r>
      <rPr>
        <b/>
        <sz val="10"/>
        <color theme="1"/>
        <rFont val="Calibri"/>
        <charset val="134"/>
      </rPr>
      <t>Ja pēc testa aizpildes lapas apakšā sarkanā laukā ir kļūdas paziņojums - pārbaudiet, kurā komplektā ir kļūda (labās puses paziņojumi palīdzēs).
Ja testa beigās ieraudzīsit zaļu pogu "Skatīt rezultātus", sekojot saitei varēsit skatīt un drukāt savu personības profilu.
Neaizmirstiet saglabāt Jūsu testa datni, lai ievadītās atbildes nezustu.</t>
    </r>
  </si>
  <si>
    <t>KOMPLEKTS 1</t>
  </si>
  <si>
    <r>
      <rPr>
        <sz val="9"/>
        <rFont val="Calibri"/>
        <charset val="134"/>
      </rPr>
      <t>Šī frāze mani raksturo</t>
    </r>
    <r>
      <rPr>
        <sz val="11"/>
        <rFont val="Calibri"/>
        <charset val="134"/>
      </rPr>
      <t xml:space="preserve">
</t>
    </r>
    <r>
      <rPr>
        <b/>
        <sz val="11"/>
        <rFont val="Calibri"/>
        <charset val="134"/>
      </rPr>
      <t>VISVAIRĀK</t>
    </r>
  </si>
  <si>
    <r>
      <rPr>
        <sz val="9"/>
        <rFont val="Calibri"/>
        <charset val="134"/>
      </rPr>
      <t>Šī frāze mani raksturo</t>
    </r>
    <r>
      <rPr>
        <sz val="11"/>
        <rFont val="Calibri"/>
        <charset val="134"/>
      </rPr>
      <t xml:space="preserve">
</t>
    </r>
    <r>
      <rPr>
        <b/>
        <sz val="11"/>
        <rFont val="Calibri"/>
        <charset val="134"/>
      </rPr>
      <t>VISMAZĀK</t>
    </r>
  </si>
  <si>
    <t>Code MOST</t>
  </si>
  <si>
    <t>Code LESS</t>
  </si>
  <si>
    <t>MORE</t>
  </si>
  <si>
    <t>LESS</t>
  </si>
  <si>
    <t>CHANGE</t>
  </si>
  <si>
    <t>Patīkams, bezrūpīgs</t>
  </si>
  <si>
    <t>S</t>
  </si>
  <si>
    <t>D</t>
  </si>
  <si>
    <t>Uzticas citiem</t>
  </si>
  <si>
    <t>I</t>
  </si>
  <si>
    <t>Gatavs riskēt, pārdrošs</t>
  </si>
  <si>
    <t>H</t>
  </si>
  <si>
    <t>Iecietīgs, cieņpilns</t>
  </si>
  <si>
    <t>C</t>
  </si>
  <si>
    <t>KOMPLEKTS 2</t>
  </si>
  <si>
    <t>Atturīgs</t>
  </si>
  <si>
    <t>Optimistisks, ar skatu nākotnē</t>
  </si>
  <si>
    <t>Sabiedrisks, uzmanības centrā</t>
  </si>
  <si>
    <t>Harmoniju un mieru radošs</t>
  </si>
  <si>
    <t>KOMPLEKTS 3</t>
  </si>
  <si>
    <t>Citu iedrošinātājs</t>
  </si>
  <si>
    <t>Perfekcionists</t>
  </si>
  <si>
    <t>Komandas spēlētājs</t>
  </si>
  <si>
    <t>Mērķtiecīgs</t>
  </si>
  <si>
    <t>KOMPLEKTS 4</t>
  </si>
  <si>
    <t>Aizkaitināms</t>
  </si>
  <si>
    <t>Savas jūtas neizrādošs</t>
  </si>
  <si>
    <t>Gatavs dalīties ar savu stāstu</t>
  </si>
  <si>
    <t>Gatavs oponēt</t>
  </si>
  <si>
    <t>KOMPLEKTS 5</t>
  </si>
  <si>
    <t>Dzīvespriecīgs, runīgs</t>
  </si>
  <si>
    <t>Izlēmīgs, ātrs</t>
  </si>
  <si>
    <t>Cenšas saglabāt līdzsvaru</t>
  </si>
  <si>
    <t>Seko noteikumiem</t>
  </si>
  <si>
    <t>KOMPLEKTS 6</t>
  </si>
  <si>
    <t>Pārvalda laiku efektīvi</t>
  </si>
  <si>
    <t>Jūt stresu, steidzīgs</t>
  </si>
  <si>
    <t>Socializēšanās ir svarīga</t>
  </si>
  <si>
    <t>Pabeidz iesākto</t>
  </si>
  <si>
    <t>KOMPLEKTS 7</t>
  </si>
  <si>
    <t>Pretojas pēkšņām izmaiņām</t>
  </si>
  <si>
    <t>Mēdz solīt par daudz</t>
  </si>
  <si>
    <t>Atkāpjas spiediena priekšā</t>
  </si>
  <si>
    <t>Nebaidās cīnīties</t>
  </si>
  <si>
    <t>KOMPLEKTS 8</t>
  </si>
  <si>
    <t>Labs veicinātājs</t>
  </si>
  <si>
    <t>Labs klausītājs</t>
  </si>
  <si>
    <t>Labs analītiķis</t>
  </si>
  <si>
    <t>Labi deleģē uzdevumus</t>
  </si>
  <si>
    <t>KOMPLEKTS 9</t>
  </si>
  <si>
    <t>Visu izšķir rezultāts</t>
  </si>
  <si>
    <t>Darīt pareizi un precīzi</t>
  </si>
  <si>
    <t>Darīt priekam</t>
  </si>
  <si>
    <t>Darīsim kopā</t>
  </si>
  <si>
    <t>KOMPLEKTS 10</t>
  </si>
  <si>
    <t>Pašpietiekams, paškontrolēts</t>
  </si>
  <si>
    <t>Veiks spontānu pirkumu</t>
  </si>
  <si>
    <t>Gaidīs, nesteigsies</t>
  </si>
  <si>
    <t>Tēriņi tikai nepieciešamībai</t>
  </si>
  <si>
    <t>KOMPLEKTS 11</t>
  </si>
  <si>
    <t>Draudzīgs, viegli būt kopā</t>
  </si>
  <si>
    <t>Rutīnas mākts</t>
  </si>
  <si>
    <t>Aktīvi darbojas</t>
  </si>
  <si>
    <t>Prasa precizitāti</t>
  </si>
  <si>
    <t>KOMPLEKTS 12</t>
  </si>
  <si>
    <t>Atklāti pauž viedokli</t>
  </si>
  <si>
    <t>Sīkumains</t>
  </si>
  <si>
    <t>Pēdējā brīdī ievieš izmaiņas</t>
  </si>
  <si>
    <t>Prasīgs</t>
  </si>
  <si>
    <t>KOMPLEKTS 13</t>
  </si>
  <si>
    <t>Vēlas gūt priekšrocības</t>
  </si>
  <si>
    <t>Ar visu apmierināts</t>
  </si>
  <si>
    <t>Atklāti pauž jūtas</t>
  </si>
  <si>
    <t>Neuzkrītošs, kautrīgs</t>
  </si>
  <si>
    <t>KOMPLEKTS 14</t>
  </si>
  <si>
    <t>Vēss, atturīgs</t>
  </si>
  <si>
    <t>Laimīgs, bezrūpīgs</t>
  </si>
  <si>
    <t>Jauks, izpalīdzīgs</t>
  </si>
  <si>
    <t>Drosmīgs, pamanāms</t>
  </si>
  <si>
    <t>KOMPLEKTS 15</t>
  </si>
  <si>
    <t>Pavada laiku ar citiem</t>
  </si>
  <si>
    <t>Plāno nākotni, ir gatavs tai</t>
  </si>
  <si>
    <t>Tiecas pēc piedzīvojumiem</t>
  </si>
  <si>
    <t>Saņem atzinību par sasniegumiem</t>
  </si>
  <si>
    <t>KOMPLEKTS 16</t>
  </si>
  <si>
    <t>Norādījumi ir jāapstrīd</t>
  </si>
  <si>
    <t>Norādījumi ir pamatoti</t>
  </si>
  <si>
    <t>Norādījumi ir apnicīgi</t>
  </si>
  <si>
    <t>Norādījumi sniedz stabilitāti</t>
  </si>
  <si>
    <t>KOMPLEKTS 17</t>
  </si>
  <si>
    <t>Izglītība, kultūra</t>
  </si>
  <si>
    <t>Sasniegumi, apbalvojumi</t>
  </si>
  <si>
    <t>Drošība, garantijas</t>
  </si>
  <si>
    <t>Patīk specializācija, grupu darbs</t>
  </si>
  <si>
    <t>KOMPLEKTS 18</t>
  </si>
  <si>
    <t>Tiešs, uzņemas atbildību</t>
  </si>
  <si>
    <t>Aizrautīgs, ekstraverts</t>
  </si>
  <si>
    <t>Paredzams, seko noteikumiem</t>
  </si>
  <si>
    <t>Uzmanīgs, piesardzīgs</t>
  </si>
  <si>
    <t>KOMPLEKTS 19</t>
  </si>
  <si>
    <t>Nav viegli uzvarams</t>
  </si>
  <si>
    <t>Seko līderim, pilda uzdoto</t>
  </si>
  <si>
    <t>Jautrs, interesants</t>
  </si>
  <si>
    <t>Kārtībai jabūt</t>
  </si>
  <si>
    <t>KOMPLEKTS 20</t>
  </si>
  <si>
    <t>Es vadīšu viņus</t>
  </si>
  <si>
    <t>Es  sekošu izpildei</t>
  </si>
  <si>
    <t>Es viņus pārliecināšu</t>
  </si>
  <si>
    <t>Es iegūšu faktus, skaitļus</t>
  </si>
  <si>
    <t>KOMPLEKTS 21</t>
  </si>
  <si>
    <t>Pirmkārt domā par citiem</t>
  </si>
  <si>
    <t>Patīk izaicinājumi, sacensība</t>
  </si>
  <si>
    <t>Pozitīvs, optimistisks</t>
  </si>
  <si>
    <t>Loģisks, sistemātisks</t>
  </si>
  <si>
    <t>KOMPLEKTS 22</t>
  </si>
  <si>
    <t>Iepriecina citus</t>
  </si>
  <si>
    <t>Skaļi smejas, žestikulē</t>
  </si>
  <si>
    <t>Kluss, rezervēts</t>
  </si>
  <si>
    <t>KOMPLEKTS 23</t>
  </si>
  <si>
    <t>Vēlas lielāku varu</t>
  </si>
  <si>
    <t>Vēlas jaunas iespējas</t>
  </si>
  <si>
    <t>Izvairās no konfliktiem</t>
  </si>
  <si>
    <t>Vēlas skaidras norādes</t>
  </si>
  <si>
    <t>KOMPLEKTS 24</t>
  </si>
  <si>
    <t>Uzticams, organizēts</t>
  </si>
  <si>
    <t>Radošs, unikāls</t>
  </si>
  <si>
    <t>Orientēts uz rezultātu</t>
  </si>
  <si>
    <t>Precīzs, ar augstiem standartiem</t>
  </si>
  <si>
    <t>- PĀRBAUDE AIZPILDEI</t>
  </si>
  <si>
    <t>© PACELTPASAULI.LV  |  Jebkura izmantošana un izplatīšana bez saskaņošanas aizliegta</t>
  </si>
  <si>
    <t>Izstrāde: Ex Novo</t>
  </si>
  <si>
    <t>JŪSU PERSONĪBAS PROFILA TESTA REZULTĀTI</t>
  </si>
  <si>
    <t>*</t>
  </si>
  <si>
    <t>VISVAIRĀK:</t>
  </si>
  <si>
    <t>VISMAZĀK:</t>
  </si>
  <si>
    <t>IZMAIŅAS:</t>
  </si>
  <si>
    <t>ĀRĒJAIS TĒLS</t>
  </si>
  <si>
    <t>VISVAIRĀK</t>
  </si>
  <si>
    <t>PATIESĀ BŪTĪBA</t>
  </si>
  <si>
    <t>VISMAZĀK</t>
  </si>
  <si>
    <t>PAŠNOVĒRTĒJUMS</t>
  </si>
  <si>
    <t>IZMAIŅAS</t>
  </si>
  <si>
    <t>+21</t>
  </si>
  <si>
    <t>+18</t>
  </si>
  <si>
    <t>+20</t>
  </si>
  <si>
    <t>+17</t>
  </si>
  <si>
    <t>+10</t>
  </si>
  <si>
    <t>+15</t>
  </si>
  <si>
    <t>+8</t>
  </si>
  <si>
    <t>+11</t>
  </si>
  <si>
    <t>+6</t>
  </si>
  <si>
    <t>+14</t>
  </si>
  <si>
    <t>+5</t>
  </si>
  <si>
    <t>+13</t>
  </si>
  <si>
    <t>+7</t>
  </si>
  <si>
    <t>+9</t>
  </si>
  <si>
    <t>+4</t>
  </si>
  <si>
    <t>+12</t>
  </si>
  <si>
    <t>+3</t>
  </si>
  <si>
    <t>+2</t>
  </si>
  <si>
    <t>+1</t>
  </si>
  <si>
    <t>0</t>
  </si>
  <si>
    <t>-1</t>
  </si>
  <si>
    <t>-2</t>
  </si>
  <si>
    <t>-3</t>
  </si>
  <si>
    <t>-4</t>
  </si>
  <si>
    <t>-5</t>
  </si>
  <si>
    <t>-6</t>
  </si>
  <si>
    <t>-7</t>
  </si>
  <si>
    <t>-9</t>
  </si>
  <si>
    <t>-10</t>
  </si>
  <si>
    <t>-8</t>
  </si>
  <si>
    <t>-11</t>
  </si>
  <si>
    <t>-12</t>
  </si>
  <si>
    <t>-13</t>
  </si>
  <si>
    <t>-16</t>
  </si>
  <si>
    <t>-15</t>
  </si>
  <si>
    <t>-20</t>
  </si>
  <si>
    <t>-18</t>
  </si>
  <si>
    <t>-19</t>
  </si>
  <si>
    <t>-22</t>
  </si>
</sst>
</file>

<file path=xl/styles.xml><?xml version="1.0" encoding="utf-8"?>
<styleSheet xmlns="http://schemas.openxmlformats.org/spreadsheetml/2006/main">
  <numFmts count="4">
    <numFmt numFmtId="44" formatCode="_(&quot;$&quot;* #,##0.00_);_(&quot;$&quot;* \(#,##0.00\);_(&quot;$&quot;* &quot;-&quot;??_);_(@_)"/>
    <numFmt numFmtId="176" formatCode="_ * #,##0.00_ ;_ * \-#,##0.00_ ;_ * &quot;-&quot;??_ ;_ @_ "/>
    <numFmt numFmtId="42" formatCode="_(&quot;$&quot;* #,##0_);_(&quot;$&quot;* \(#,##0\);_(&quot;$&quot;* &quot;-&quot;_);_(@_)"/>
    <numFmt numFmtId="177" formatCode="_ * #,##0_ ;_ * \-#,##0_ ;_ * &quot;-&quot;_ ;_ @_ "/>
  </numFmts>
  <fonts count="43">
    <font>
      <sz val="11"/>
      <color theme="1"/>
      <name val="Calibri"/>
      <charset val="186"/>
      <scheme val="minor"/>
    </font>
    <font>
      <b/>
      <sz val="11"/>
      <color theme="1"/>
      <name val="Calibri"/>
      <charset val="134"/>
      <scheme val="minor"/>
    </font>
    <font>
      <sz val="11"/>
      <color theme="0"/>
      <name val="Calibri"/>
      <charset val="134"/>
      <scheme val="minor"/>
    </font>
    <font>
      <sz val="11"/>
      <color theme="0"/>
      <name val="Calibri"/>
      <charset val="186"/>
      <scheme val="minor"/>
    </font>
    <font>
      <sz val="12"/>
      <color theme="1"/>
      <name val="Calibri"/>
      <charset val="134"/>
      <scheme val="minor"/>
    </font>
    <font>
      <sz val="8"/>
      <color theme="1"/>
      <name val="Calibri"/>
      <charset val="186"/>
      <scheme val="minor"/>
    </font>
    <font>
      <b/>
      <sz val="16"/>
      <color theme="0"/>
      <name val="Calibri"/>
      <charset val="134"/>
      <scheme val="minor"/>
    </font>
    <font>
      <b/>
      <sz val="12"/>
      <color theme="1"/>
      <name val="Calibri"/>
      <charset val="134"/>
      <scheme val="minor"/>
    </font>
    <font>
      <b/>
      <sz val="8"/>
      <color theme="1"/>
      <name val="Calibri"/>
      <charset val="134"/>
      <scheme val="minor"/>
    </font>
    <font>
      <i/>
      <sz val="6"/>
      <color theme="0" tint="-0.249977111117893"/>
      <name val="Calibri"/>
      <charset val="134"/>
      <scheme val="minor"/>
    </font>
    <font>
      <sz val="10"/>
      <color theme="1"/>
      <name val="Calibri"/>
      <charset val="134"/>
      <scheme val="minor"/>
    </font>
    <font>
      <sz val="11"/>
      <color theme="1"/>
      <name val="Calibri"/>
      <charset val="134"/>
      <scheme val="minor"/>
    </font>
    <font>
      <sz val="10"/>
      <color theme="0"/>
      <name val="Calibri"/>
      <charset val="134"/>
      <scheme val="minor"/>
    </font>
    <font>
      <b/>
      <sz val="12"/>
      <color theme="0"/>
      <name val="Calibri"/>
      <charset val="134"/>
      <scheme val="minor"/>
    </font>
    <font>
      <sz val="11"/>
      <name val="Calibri"/>
      <charset val="134"/>
      <scheme val="minor"/>
    </font>
    <font>
      <b/>
      <sz val="10"/>
      <color theme="1"/>
      <name val="Calibri"/>
      <charset val="134"/>
      <scheme val="minor"/>
    </font>
    <font>
      <b/>
      <sz val="11"/>
      <color theme="0"/>
      <name val="Calibri"/>
      <charset val="134"/>
      <scheme val="minor"/>
    </font>
    <font>
      <b/>
      <u/>
      <sz val="11"/>
      <color theme="0"/>
      <name val="Calibri"/>
      <charset val="134"/>
      <scheme val="minor"/>
    </font>
    <font>
      <sz val="11"/>
      <color theme="0"/>
      <name val="Calibri"/>
      <charset val="0"/>
      <scheme val="minor"/>
    </font>
    <font>
      <sz val="11"/>
      <color theme="1"/>
      <name val="Calibri"/>
      <charset val="0"/>
      <scheme val="minor"/>
    </font>
    <font>
      <u/>
      <sz val="11"/>
      <color rgb="FF800080"/>
      <name val="Calibri"/>
      <charset val="0"/>
      <scheme val="minor"/>
    </font>
    <font>
      <i/>
      <sz val="11"/>
      <color rgb="FF7F7F7F"/>
      <name val="Calibri"/>
      <charset val="0"/>
      <scheme val="minor"/>
    </font>
    <font>
      <b/>
      <sz val="11"/>
      <color theme="3"/>
      <name val="Calibri"/>
      <charset val="134"/>
      <scheme val="minor"/>
    </font>
    <font>
      <b/>
      <sz val="18"/>
      <color theme="3"/>
      <name val="Calibri"/>
      <charset val="134"/>
      <scheme val="minor"/>
    </font>
    <font>
      <sz val="11"/>
      <color rgb="FF006100"/>
      <name val="Calibri"/>
      <charset val="186"/>
      <scheme val="minor"/>
    </font>
    <font>
      <sz val="11"/>
      <color rgb="FF3F3F76"/>
      <name val="Calibri"/>
      <charset val="0"/>
      <scheme val="minor"/>
    </font>
    <font>
      <sz val="11"/>
      <color rgb="FF9C0006"/>
      <name val="Calibri"/>
      <charset val="186"/>
      <scheme val="minor"/>
    </font>
    <font>
      <b/>
      <sz val="11"/>
      <color rgb="FFFA7D00"/>
      <name val="Calibri"/>
      <charset val="0"/>
      <scheme val="minor"/>
    </font>
    <font>
      <b/>
      <sz val="15"/>
      <color theme="3"/>
      <name val="Calibri"/>
      <charset val="134"/>
      <scheme val="minor"/>
    </font>
    <font>
      <b/>
      <sz val="11"/>
      <color rgb="FF3F3F3F"/>
      <name val="Calibri"/>
      <charset val="0"/>
      <scheme val="minor"/>
    </font>
    <font>
      <b/>
      <sz val="11"/>
      <color theme="1"/>
      <name val="Calibri"/>
      <charset val="0"/>
      <scheme val="minor"/>
    </font>
    <font>
      <b/>
      <sz val="13"/>
      <color theme="3"/>
      <name val="Calibri"/>
      <charset val="134"/>
      <scheme val="minor"/>
    </font>
    <font>
      <sz val="11"/>
      <color rgb="FF9C6500"/>
      <name val="Calibri"/>
      <charset val="0"/>
      <scheme val="minor"/>
    </font>
    <font>
      <sz val="11"/>
      <color rgb="FFFA7D00"/>
      <name val="Calibri"/>
      <charset val="0"/>
      <scheme val="minor"/>
    </font>
    <font>
      <b/>
      <sz val="11"/>
      <color rgb="FFFFFFFF"/>
      <name val="Calibri"/>
      <charset val="0"/>
      <scheme val="minor"/>
    </font>
    <font>
      <sz val="11"/>
      <color rgb="FFFF0000"/>
      <name val="Calibri"/>
      <charset val="0"/>
      <scheme val="minor"/>
    </font>
    <font>
      <u/>
      <sz val="11"/>
      <color theme="10"/>
      <name val="Calibri"/>
      <charset val="186"/>
      <scheme val="minor"/>
    </font>
    <font>
      <sz val="10"/>
      <color theme="1"/>
      <name val="Calibri"/>
      <charset val="134"/>
    </font>
    <font>
      <i/>
      <sz val="10"/>
      <color theme="1"/>
      <name val="Calibri"/>
      <charset val="134"/>
    </font>
    <font>
      <b/>
      <sz val="10"/>
      <color theme="1"/>
      <name val="Calibri"/>
      <charset val="134"/>
    </font>
    <font>
      <sz val="9"/>
      <name val="Calibri"/>
      <charset val="134"/>
    </font>
    <font>
      <sz val="11"/>
      <name val="Calibri"/>
      <charset val="134"/>
    </font>
    <font>
      <b/>
      <sz val="11"/>
      <name val="Calibri"/>
      <charset val="134"/>
    </font>
  </fonts>
  <fills count="42">
    <fill>
      <patternFill patternType="none"/>
    </fill>
    <fill>
      <patternFill patternType="gray125"/>
    </fill>
    <fill>
      <patternFill patternType="solid">
        <fgColor rgb="FFC00000"/>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theme="0" tint="-0.149998474074526"/>
        <bgColor indexed="64"/>
      </patternFill>
    </fill>
    <fill>
      <patternFill patternType="solid">
        <fgColor theme="1" tint="0.249977111117893"/>
        <bgColor indexed="64"/>
      </patternFill>
    </fill>
    <fill>
      <patternFill patternType="solid">
        <fgColor rgb="FF7030A0"/>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0" tint="-0.0499893185216834"/>
        <bgColor indexed="64"/>
      </patternFill>
    </fill>
    <fill>
      <patternFill patternType="solid">
        <fgColor rgb="FF92D050"/>
        <bgColor indexed="64"/>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599993896298105"/>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auto="1"/>
      </bottom>
      <diagonal/>
    </border>
    <border>
      <left/>
      <right/>
      <top style="thin">
        <color theme="0"/>
      </top>
      <bottom style="thin">
        <color auto="1"/>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diagonal/>
    </border>
    <border>
      <left/>
      <right style="thin">
        <color theme="0"/>
      </right>
      <top style="thin">
        <color theme="0"/>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8" fillId="39" borderId="0" applyNumberFormat="0" applyBorder="0" applyAlignment="0" applyProtection="0">
      <alignment vertical="center"/>
    </xf>
    <xf numFmtId="0" fontId="19" fillId="25" borderId="0" applyNumberFormat="0" applyBorder="0" applyAlignment="0" applyProtection="0">
      <alignment vertical="center"/>
    </xf>
    <xf numFmtId="0" fontId="18" fillId="38" borderId="0" applyNumberFormat="0" applyBorder="0" applyAlignment="0" applyProtection="0">
      <alignment vertical="center"/>
    </xf>
    <xf numFmtId="0" fontId="18" fillId="4"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9" fillId="29" borderId="0" applyNumberFormat="0" applyBorder="0" applyAlignment="0" applyProtection="0">
      <alignment vertical="center"/>
    </xf>
    <xf numFmtId="0" fontId="18" fillId="36" borderId="0" applyNumberFormat="0" applyBorder="0" applyAlignment="0" applyProtection="0">
      <alignment vertical="center"/>
    </xf>
    <xf numFmtId="0" fontId="33" fillId="0" borderId="21" applyNumberFormat="0" applyFill="0" applyAlignment="0" applyProtection="0">
      <alignment vertical="center"/>
    </xf>
    <xf numFmtId="0" fontId="19" fillId="31" borderId="0" applyNumberFormat="0" applyBorder="0" applyAlignment="0" applyProtection="0">
      <alignment vertical="center"/>
    </xf>
    <xf numFmtId="0" fontId="18" fillId="28" borderId="0" applyNumberFormat="0" applyBorder="0" applyAlignment="0" applyProtection="0">
      <alignment vertical="center"/>
    </xf>
    <xf numFmtId="0" fontId="18" fillId="37" borderId="0" applyNumberFormat="0" applyBorder="0" applyAlignment="0" applyProtection="0">
      <alignment vertical="center"/>
    </xf>
    <xf numFmtId="0" fontId="19" fillId="27" borderId="0" applyNumberFormat="0" applyBorder="0" applyAlignment="0" applyProtection="0">
      <alignment vertical="center"/>
    </xf>
    <xf numFmtId="0" fontId="18" fillId="5" borderId="0" applyNumberFormat="0" applyBorder="0" applyAlignment="0" applyProtection="0">
      <alignment vertical="center"/>
    </xf>
    <xf numFmtId="0" fontId="19" fillId="41" borderId="0" applyNumberFormat="0" applyBorder="0" applyAlignment="0" applyProtection="0">
      <alignment vertical="center"/>
    </xf>
    <xf numFmtId="0" fontId="19" fillId="40" borderId="0" applyNumberFormat="0" applyBorder="0" applyAlignment="0" applyProtection="0">
      <alignment vertical="center"/>
    </xf>
    <xf numFmtId="0" fontId="18" fillId="3" borderId="0" applyNumberFormat="0" applyBorder="0" applyAlignment="0" applyProtection="0">
      <alignment vertical="center"/>
    </xf>
    <xf numFmtId="0" fontId="32" fillId="26" borderId="0" applyNumberFormat="0" applyBorder="0" applyAlignment="0" applyProtection="0">
      <alignment vertical="center"/>
    </xf>
    <xf numFmtId="0" fontId="18" fillId="23" borderId="0" applyNumberFormat="0" applyBorder="0" applyAlignment="0" applyProtection="0">
      <alignment vertical="center"/>
    </xf>
    <xf numFmtId="0" fontId="26" fillId="20" borderId="0" applyNumberFormat="0" applyBorder="0" applyAlignment="0" applyProtection="0"/>
    <xf numFmtId="0" fontId="19" fillId="11" borderId="0" applyNumberFormat="0" applyBorder="0" applyAlignment="0" applyProtection="0">
      <alignment vertical="center"/>
    </xf>
    <xf numFmtId="0" fontId="30" fillId="0" borderId="20" applyNumberFormat="0" applyFill="0" applyAlignment="0" applyProtection="0">
      <alignment vertical="center"/>
    </xf>
    <xf numFmtId="0" fontId="29" fillId="24" borderId="19" applyNumberFormat="0" applyAlignment="0" applyProtection="0">
      <alignment vertical="center"/>
    </xf>
    <xf numFmtId="44" fontId="11" fillId="0" borderId="0" applyFont="0" applyFill="0" applyBorder="0" applyAlignment="0" applyProtection="0">
      <alignment vertical="center"/>
    </xf>
    <xf numFmtId="0" fontId="19" fillId="22" borderId="0" applyNumberFormat="0" applyBorder="0" applyAlignment="0" applyProtection="0">
      <alignment vertical="center"/>
    </xf>
    <xf numFmtId="0" fontId="11" fillId="21" borderId="17" applyNumberFormat="0" applyFont="0" applyAlignment="0" applyProtection="0">
      <alignment vertical="center"/>
    </xf>
    <xf numFmtId="0" fontId="25" fillId="19" borderId="16" applyNumberFormat="0" applyAlignment="0" applyProtection="0">
      <alignment vertical="center"/>
    </xf>
    <xf numFmtId="0" fontId="22" fillId="0" borderId="0" applyNumberFormat="0" applyFill="0" applyBorder="0" applyAlignment="0" applyProtection="0">
      <alignment vertical="center"/>
    </xf>
    <xf numFmtId="0" fontId="27" fillId="24" borderId="16" applyNumberFormat="0" applyAlignment="0" applyProtection="0">
      <alignment vertical="center"/>
    </xf>
    <xf numFmtId="0" fontId="24" fillId="18" borderId="0" applyNumberFormat="0" applyBorder="0" applyAlignment="0" applyProtection="0"/>
    <xf numFmtId="0" fontId="22" fillId="0" borderId="15" applyNumberFormat="0" applyFill="0" applyAlignment="0" applyProtection="0">
      <alignment vertical="center"/>
    </xf>
    <xf numFmtId="0" fontId="21" fillId="0" borderId="0" applyNumberFormat="0" applyFill="0" applyBorder="0" applyAlignment="0" applyProtection="0">
      <alignment vertical="center"/>
    </xf>
    <xf numFmtId="0" fontId="28" fillId="0" borderId="18" applyNumberFormat="0" applyFill="0" applyAlignment="0" applyProtection="0">
      <alignment vertical="center"/>
    </xf>
    <xf numFmtId="177" fontId="11" fillId="0" borderId="0" applyFont="0" applyFill="0" applyBorder="0" applyAlignment="0" applyProtection="0">
      <alignment vertical="center"/>
    </xf>
    <xf numFmtId="0" fontId="19" fillId="10" borderId="0" applyNumberFormat="0" applyBorder="0" applyAlignment="0" applyProtection="0">
      <alignment vertical="center"/>
    </xf>
    <xf numFmtId="0" fontId="23" fillId="0" borderId="0" applyNumberFormat="0" applyFill="0" applyBorder="0" applyAlignment="0" applyProtection="0">
      <alignment vertical="center"/>
    </xf>
    <xf numFmtId="42" fontId="11" fillId="0" borderId="0" applyFont="0" applyFill="0" applyBorder="0" applyAlignment="0" applyProtection="0">
      <alignment vertical="center"/>
    </xf>
    <xf numFmtId="0" fontId="3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36" fillId="0" borderId="0" applyNumberFormat="0" applyFill="0" applyBorder="0" applyAlignment="0" applyProtection="0"/>
    <xf numFmtId="0" fontId="31" fillId="0" borderId="18" applyNumberFormat="0" applyFill="0" applyAlignment="0" applyProtection="0">
      <alignment vertical="center"/>
    </xf>
    <xf numFmtId="176" fontId="11" fillId="0" borderId="0" applyFont="0" applyFill="0" applyBorder="0" applyAlignment="0" applyProtection="0">
      <alignment vertical="center"/>
    </xf>
    <xf numFmtId="0" fontId="34" fillId="33" borderId="22" applyNumberFormat="0" applyAlignment="0" applyProtection="0">
      <alignment vertical="center"/>
    </xf>
    <xf numFmtId="0" fontId="18" fillId="16" borderId="0" applyNumberFormat="0" applyBorder="0" applyAlignment="0" applyProtection="0">
      <alignment vertical="center"/>
    </xf>
    <xf numFmtId="9" fontId="11" fillId="0" borderId="0" applyFont="0" applyFill="0" applyBorder="0" applyAlignment="0" applyProtection="0">
      <alignment vertical="center"/>
    </xf>
  </cellStyleXfs>
  <cellXfs count="91">
    <xf numFmtId="0" fontId="0" fillId="0" borderId="0" xfId="0"/>
    <xf numFmtId="0" fontId="0" fillId="0" borderId="1" xfId="0" applyBorder="1"/>
    <xf numFmtId="0" fontId="1" fillId="0" borderId="1" xfId="0" applyFont="1" applyBorder="1"/>
    <xf numFmtId="0" fontId="2" fillId="2" borderId="1" xfId="0" applyFont="1" applyFill="1" applyBorder="1" applyAlignment="1">
      <alignment horizontal="center"/>
    </xf>
    <xf numFmtId="0" fontId="3" fillId="2" borderId="1" xfId="0" applyFont="1" applyFill="1" applyBorder="1"/>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center"/>
    </xf>
    <xf numFmtId="0" fontId="3" fillId="3" borderId="1" xfId="0" applyFont="1" applyFill="1" applyBorder="1"/>
    <xf numFmtId="0" fontId="3" fillId="4" borderId="1" xfId="0" applyFont="1" applyFill="1" applyBorder="1"/>
    <xf numFmtId="0" fontId="3" fillId="5" borderId="1" xfId="0" applyFont="1" applyFill="1" applyBorder="1"/>
    <xf numFmtId="0" fontId="4" fillId="0" borderId="1" xfId="0" applyFont="1" applyBorder="1" applyProtection="1">
      <protection hidden="1"/>
    </xf>
    <xf numFmtId="49" fontId="5" fillId="0" borderId="1" xfId="0" applyNumberFormat="1" applyFont="1" applyBorder="1" applyAlignment="1" applyProtection="1">
      <alignment horizontal="left" vertical="center"/>
      <protection hidden="1"/>
    </xf>
    <xf numFmtId="49" fontId="5" fillId="0" borderId="1" xfId="0" applyNumberFormat="1" applyFont="1" applyBorder="1" applyAlignment="1" applyProtection="1">
      <alignment horizontal="left"/>
      <protection hidden="1"/>
    </xf>
    <xf numFmtId="49" fontId="0" fillId="0" borderId="1" xfId="0" applyNumberFormat="1" applyBorder="1" applyProtection="1">
      <protection hidden="1"/>
    </xf>
    <xf numFmtId="0" fontId="0" fillId="0" borderId="1" xfId="0" applyBorder="1" applyProtection="1">
      <protection hidden="1"/>
    </xf>
    <xf numFmtId="0" fontId="0" fillId="0" borderId="1" xfId="0" applyBorder="1" applyAlignment="1" applyProtection="1">
      <alignment vertical="top"/>
      <protection hidden="1"/>
    </xf>
    <xf numFmtId="0" fontId="4" fillId="0" borderId="1" xfId="0" applyFont="1" applyBorder="1" applyAlignment="1" applyProtection="1">
      <alignment vertical="top"/>
      <protection hidden="1"/>
    </xf>
    <xf numFmtId="0" fontId="6" fillId="2" borderId="2" xfId="0" applyFont="1" applyFill="1" applyBorder="1" applyAlignment="1" applyProtection="1">
      <alignment horizontal="center" vertical="top"/>
      <protection hidden="1"/>
    </xf>
    <xf numFmtId="0" fontId="6" fillId="2" borderId="3" xfId="0" applyFont="1" applyFill="1" applyBorder="1" applyAlignment="1" applyProtection="1">
      <alignment horizontal="center" vertical="top"/>
      <protection hidden="1"/>
    </xf>
    <xf numFmtId="0" fontId="1" fillId="0" borderId="2" xfId="0" applyFont="1" applyBorder="1" applyAlignment="1" applyProtection="1">
      <alignment horizontal="right"/>
      <protection hidden="1"/>
    </xf>
    <xf numFmtId="0" fontId="1" fillId="0" borderId="4" xfId="0" applyFont="1" applyBorder="1" applyAlignment="1" applyProtection="1">
      <alignment horizontal="right"/>
      <protection hidden="1"/>
    </xf>
    <xf numFmtId="0" fontId="7" fillId="0" borderId="1" xfId="0" applyFont="1" applyBorder="1" applyProtection="1">
      <protection hidden="1"/>
    </xf>
    <xf numFmtId="49" fontId="5" fillId="6" borderId="1" xfId="0" applyNumberFormat="1" applyFont="1" applyFill="1" applyBorder="1" applyAlignment="1" applyProtection="1">
      <alignment horizontal="left" vertical="center"/>
      <protection hidden="1"/>
    </xf>
    <xf numFmtId="0" fontId="8" fillId="0" borderId="1" xfId="0" applyFont="1" applyBorder="1" applyProtection="1">
      <protection hidden="1"/>
    </xf>
    <xf numFmtId="0" fontId="9" fillId="0" borderId="1" xfId="0" applyFont="1" applyBorder="1" applyAlignment="1" applyProtection="1">
      <alignment vertical="top"/>
      <protection hidden="1"/>
    </xf>
    <xf numFmtId="0" fontId="10" fillId="0" borderId="1" xfId="0" applyFont="1" applyBorder="1" applyAlignment="1" applyProtection="1">
      <alignment vertical="top"/>
      <protection hidden="1"/>
    </xf>
    <xf numFmtId="0" fontId="4" fillId="7" borderId="2" xfId="0" applyFont="1" applyFill="1" applyBorder="1" applyAlignment="1" applyProtection="1">
      <alignment horizontal="left"/>
      <protection hidden="1"/>
    </xf>
    <xf numFmtId="0" fontId="4" fillId="7" borderId="3" xfId="0" applyFont="1" applyFill="1" applyBorder="1" applyAlignment="1" applyProtection="1">
      <alignment horizontal="left"/>
      <protection hidden="1"/>
    </xf>
    <xf numFmtId="0" fontId="4" fillId="7" borderId="4" xfId="0" applyFont="1" applyFill="1" applyBorder="1" applyAlignment="1" applyProtection="1">
      <alignment horizontal="left"/>
      <protection hidden="1"/>
    </xf>
    <xf numFmtId="0" fontId="11" fillId="7" borderId="2" xfId="0" applyNumberFormat="1" applyFont="1" applyFill="1" applyBorder="1" applyAlignment="1" applyProtection="1">
      <alignment horizontal="left"/>
      <protection hidden="1"/>
    </xf>
    <xf numFmtId="0" fontId="11" fillId="7" borderId="3" xfId="0" applyNumberFormat="1" applyFont="1" applyFill="1" applyBorder="1" applyAlignment="1" applyProtection="1">
      <alignment horizontal="left"/>
      <protection hidden="1"/>
    </xf>
    <xf numFmtId="0" fontId="11" fillId="7" borderId="4" xfId="0" applyNumberFormat="1" applyFont="1" applyFill="1" applyBorder="1" applyAlignment="1" applyProtection="1">
      <alignment horizontal="left"/>
      <protection hidden="1"/>
    </xf>
    <xf numFmtId="0" fontId="12" fillId="8" borderId="1" xfId="0" applyFont="1" applyFill="1" applyBorder="1" applyAlignment="1" applyProtection="1">
      <alignment horizontal="center" vertical="center"/>
      <protection hidden="1"/>
    </xf>
    <xf numFmtId="0" fontId="6" fillId="6" borderId="3" xfId="0" applyFont="1" applyFill="1" applyBorder="1" applyAlignment="1" applyProtection="1">
      <alignment vertical="top"/>
      <protection hidden="1"/>
    </xf>
    <xf numFmtId="0" fontId="6" fillId="2" borderId="1" xfId="0" applyFont="1" applyFill="1" applyBorder="1" applyAlignment="1" applyProtection="1">
      <alignment horizontal="center"/>
      <protection hidden="1"/>
    </xf>
    <xf numFmtId="0" fontId="1" fillId="0" borderId="1" xfId="0" applyFont="1" applyBorder="1" applyAlignment="1" applyProtection="1">
      <alignment horizontal="right"/>
      <protection hidden="1"/>
    </xf>
    <xf numFmtId="0" fontId="7" fillId="0" borderId="1" xfId="0" applyFont="1" applyBorder="1" applyAlignment="1" applyProtection="1">
      <alignment horizontal="center"/>
      <protection hidden="1"/>
    </xf>
    <xf numFmtId="0" fontId="7" fillId="0" borderId="1" xfId="0" applyFont="1" applyBorder="1" applyAlignment="1" applyProtection="1">
      <alignment horizontal="right"/>
      <protection hidden="1"/>
    </xf>
    <xf numFmtId="0" fontId="6" fillId="3" borderId="1" xfId="0" applyFont="1" applyFill="1" applyBorder="1" applyAlignment="1" applyProtection="1">
      <alignment horizontal="center"/>
      <protection hidden="1"/>
    </xf>
    <xf numFmtId="0" fontId="6" fillId="4" borderId="1" xfId="0" applyFont="1" applyFill="1" applyBorder="1" applyAlignment="1" applyProtection="1">
      <alignment horizontal="center"/>
      <protection hidden="1"/>
    </xf>
    <xf numFmtId="0" fontId="6" fillId="5" borderId="1" xfId="0" applyFont="1" applyFill="1" applyBorder="1" applyAlignment="1" applyProtection="1">
      <alignment horizontal="center"/>
      <protection hidden="1"/>
    </xf>
    <xf numFmtId="0" fontId="13" fillId="9" borderId="1"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0" borderId="1" xfId="0" applyFont="1" applyBorder="1" applyAlignment="1" applyProtection="1">
      <alignment horizontal="left"/>
      <protection hidden="1"/>
    </xf>
    <xf numFmtId="0" fontId="7" fillId="0" borderId="1" xfId="0" applyFont="1" applyFill="1" applyBorder="1" applyAlignment="1" applyProtection="1">
      <alignment horizontal="center"/>
      <protection hidden="1"/>
    </xf>
    <xf numFmtId="0" fontId="5" fillId="0" borderId="1" xfId="0" applyFont="1" applyBorder="1" applyAlignment="1" applyProtection="1">
      <alignment vertical="top"/>
      <protection hidden="1"/>
    </xf>
    <xf numFmtId="0" fontId="0" fillId="10" borderId="1" xfId="0" applyFill="1" applyBorder="1" applyAlignment="1" applyProtection="1">
      <alignment horizontal="center"/>
      <protection hidden="1"/>
    </xf>
    <xf numFmtId="0" fontId="0" fillId="10" borderId="1" xfId="0" applyFill="1" applyBorder="1" applyAlignment="1" applyProtection="1">
      <alignment vertical="top"/>
      <protection hidden="1"/>
    </xf>
    <xf numFmtId="0" fontId="7" fillId="0" borderId="1" xfId="0" applyFont="1" applyBorder="1" applyAlignment="1" applyProtection="1">
      <alignment vertical="top"/>
      <protection hidden="1"/>
    </xf>
    <xf numFmtId="0" fontId="7" fillId="0" borderId="1" xfId="0" applyFont="1" applyBorder="1" applyAlignment="1" applyProtection="1">
      <alignment horizontal="left" vertical="top"/>
      <protection hidden="1"/>
    </xf>
    <xf numFmtId="49" fontId="4" fillId="11" borderId="2" xfId="0" applyNumberFormat="1" applyFont="1" applyFill="1" applyBorder="1" applyAlignment="1" applyProtection="1">
      <alignment horizontal="left" vertical="top"/>
      <protection locked="0" hidden="1"/>
    </xf>
    <xf numFmtId="49" fontId="4" fillId="11" borderId="4" xfId="0" applyNumberFormat="1" applyFont="1" applyFill="1" applyBorder="1" applyAlignment="1" applyProtection="1">
      <alignment horizontal="left" vertical="top"/>
      <protection locked="0" hidden="1"/>
    </xf>
    <xf numFmtId="0" fontId="7" fillId="0" borderId="5" xfId="0" applyFont="1" applyBorder="1" applyAlignment="1" applyProtection="1">
      <alignment horizontal="left" vertical="top"/>
      <protection hidden="1"/>
    </xf>
    <xf numFmtId="0" fontId="7" fillId="0" borderId="6" xfId="0" applyFont="1" applyBorder="1" applyAlignment="1" applyProtection="1">
      <alignment horizontal="left" vertical="top"/>
      <protection hidden="1"/>
    </xf>
    <xf numFmtId="0" fontId="10" fillId="7" borderId="7" xfId="0" applyFont="1" applyFill="1" applyBorder="1" applyAlignment="1" applyProtection="1">
      <alignment horizontal="left" vertical="top" wrapText="1"/>
      <protection hidden="1"/>
    </xf>
    <xf numFmtId="0" fontId="10" fillId="7" borderId="8" xfId="0" applyFont="1" applyFill="1" applyBorder="1" applyAlignment="1" applyProtection="1">
      <alignment horizontal="left" vertical="top" wrapText="1"/>
      <protection hidden="1"/>
    </xf>
    <xf numFmtId="0" fontId="4" fillId="0" borderId="1" xfId="0" applyFont="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4" fillId="0" borderId="9" xfId="0" applyFont="1" applyBorder="1" applyAlignment="1" applyProtection="1">
      <alignment vertical="top" wrapText="1"/>
      <protection hidden="1"/>
    </xf>
    <xf numFmtId="0" fontId="0" fillId="0" borderId="9" xfId="0" applyBorder="1" applyAlignment="1" applyProtection="1">
      <alignment vertical="top"/>
      <protection hidden="1"/>
    </xf>
    <xf numFmtId="0" fontId="0" fillId="0" borderId="2" xfId="0" applyBorder="1" applyAlignment="1" applyProtection="1">
      <alignment vertical="top"/>
      <protection hidden="1"/>
    </xf>
    <xf numFmtId="0" fontId="7" fillId="7" borderId="10" xfId="0" applyFont="1" applyFill="1" applyBorder="1" applyAlignment="1" applyProtection="1">
      <alignment horizontal="center" vertical="center"/>
      <protection hidden="1"/>
    </xf>
    <xf numFmtId="0" fontId="14" fillId="7" borderId="10" xfId="32" applyFont="1" applyFill="1" applyBorder="1" applyAlignment="1" applyProtection="1">
      <alignment horizontal="center" vertical="top" wrapText="1"/>
      <protection hidden="1"/>
    </xf>
    <xf numFmtId="0" fontId="14" fillId="7" borderId="10" xfId="22" applyFont="1" applyFill="1" applyBorder="1" applyAlignment="1" applyProtection="1">
      <alignment horizontal="center" vertical="top" wrapText="1"/>
      <protection hidden="1"/>
    </xf>
    <xf numFmtId="0" fontId="4" fillId="12" borderId="10" xfId="0" applyFont="1" applyFill="1" applyBorder="1" applyAlignment="1" applyProtection="1">
      <alignment vertical="top"/>
      <protection hidden="1"/>
    </xf>
    <xf numFmtId="0" fontId="7" fillId="11" borderId="10" xfId="0" applyFont="1" applyFill="1" applyBorder="1" applyAlignment="1" applyProtection="1">
      <alignment horizontal="center" vertical="top"/>
      <protection locked="0" hidden="1"/>
    </xf>
    <xf numFmtId="0" fontId="4" fillId="0" borderId="11" xfId="0" applyFont="1" applyBorder="1" applyAlignment="1" applyProtection="1">
      <alignment vertical="top"/>
      <protection hidden="1"/>
    </xf>
    <xf numFmtId="0" fontId="0" fillId="0" borderId="11" xfId="0" applyBorder="1" applyAlignment="1" applyProtection="1">
      <alignment vertical="top"/>
      <protection hidden="1"/>
    </xf>
    <xf numFmtId="0" fontId="6" fillId="2" borderId="4" xfId="0" applyFont="1" applyFill="1" applyBorder="1" applyAlignment="1" applyProtection="1">
      <alignment horizontal="center" vertical="top"/>
      <protection hidden="1"/>
    </xf>
    <xf numFmtId="0" fontId="7" fillId="0" borderId="12" xfId="0" applyFont="1" applyBorder="1" applyAlignment="1" applyProtection="1">
      <alignment horizontal="left" vertical="top"/>
      <protection hidden="1"/>
    </xf>
    <xf numFmtId="0" fontId="10" fillId="7" borderId="13" xfId="0" applyFont="1" applyFill="1" applyBorder="1" applyAlignment="1" applyProtection="1">
      <alignment horizontal="left" vertical="top" wrapText="1"/>
      <protection hidden="1"/>
    </xf>
    <xf numFmtId="0" fontId="15" fillId="0" borderId="4" xfId="0" applyFont="1" applyBorder="1" applyAlignment="1" applyProtection="1">
      <protection hidden="1"/>
    </xf>
    <xf numFmtId="0" fontId="5" fillId="13" borderId="1" xfId="0" applyFont="1" applyFill="1" applyBorder="1" applyAlignment="1" applyProtection="1">
      <alignment vertical="top"/>
      <protection hidden="1"/>
    </xf>
    <xf numFmtId="0" fontId="10" fillId="0" borderId="4" xfId="0" applyFont="1" applyBorder="1" applyAlignment="1" applyProtection="1">
      <alignment vertical="top"/>
      <protection hidden="1"/>
    </xf>
    <xf numFmtId="0" fontId="5" fillId="0" borderId="1" xfId="0" applyFont="1" applyFill="1" applyBorder="1" applyAlignment="1" applyProtection="1">
      <alignment vertical="top"/>
      <protection hidden="1"/>
    </xf>
    <xf numFmtId="0" fontId="5" fillId="10" borderId="1" xfId="0" applyFont="1" applyFill="1" applyBorder="1" applyAlignment="1" applyProtection="1">
      <alignment vertical="top"/>
      <protection hidden="1"/>
    </xf>
    <xf numFmtId="0" fontId="5" fillId="14" borderId="1" xfId="0" applyFont="1" applyFill="1" applyBorder="1" applyAlignment="1" applyProtection="1">
      <alignment vertical="top"/>
      <protection hidden="1"/>
    </xf>
    <xf numFmtId="0" fontId="4" fillId="10" borderId="1" xfId="0" applyFont="1" applyFill="1" applyBorder="1" applyAlignment="1" applyProtection="1">
      <alignment horizontal="center"/>
      <protection hidden="1"/>
    </xf>
    <xf numFmtId="0" fontId="4" fillId="10" borderId="1" xfId="0" applyFont="1" applyFill="1" applyBorder="1" applyAlignment="1" applyProtection="1">
      <alignment vertical="top"/>
      <protection hidden="1"/>
    </xf>
    <xf numFmtId="0" fontId="1" fillId="10" borderId="1" xfId="0" applyFont="1" applyFill="1" applyBorder="1" applyAlignment="1" applyProtection="1">
      <alignment horizontal="center"/>
      <protection hidden="1"/>
    </xf>
    <xf numFmtId="0" fontId="7" fillId="11" borderId="10" xfId="0" applyFont="1" applyFill="1" applyBorder="1" applyAlignment="1" applyProtection="1">
      <alignment horizontal="center" vertical="center"/>
      <protection locked="0" hidden="1"/>
    </xf>
    <xf numFmtId="0" fontId="4" fillId="0" borderId="14" xfId="0" applyFont="1" applyBorder="1" applyAlignment="1" applyProtection="1">
      <alignment vertical="top"/>
      <protection hidden="1"/>
    </xf>
    <xf numFmtId="0" fontId="0" fillId="0" borderId="14" xfId="0" applyBorder="1" applyAlignment="1" applyProtection="1">
      <alignment vertical="top"/>
      <protection hidden="1"/>
    </xf>
    <xf numFmtId="0" fontId="16" fillId="0" borderId="2" xfId="0" applyFont="1" applyBorder="1" applyAlignment="1" applyProtection="1">
      <alignment horizontal="center" vertical="top"/>
      <protection hidden="1"/>
    </xf>
    <xf numFmtId="0" fontId="16" fillId="0" borderId="3" xfId="0" applyFont="1" applyBorder="1" applyAlignment="1" applyProtection="1">
      <alignment horizontal="center" vertical="top"/>
      <protection hidden="1"/>
    </xf>
    <xf numFmtId="0" fontId="16" fillId="0" borderId="4" xfId="0" applyFont="1" applyBorder="1" applyAlignment="1" applyProtection="1">
      <alignment horizontal="center" vertical="top"/>
      <protection hidden="1"/>
    </xf>
    <xf numFmtId="0" fontId="17" fillId="0" borderId="2" xfId="43" applyFont="1" applyBorder="1" applyAlignment="1" applyProtection="1">
      <alignment horizontal="center" vertical="center"/>
      <protection hidden="1"/>
    </xf>
    <xf numFmtId="0" fontId="17" fillId="0" borderId="3" xfId="43" applyFont="1" applyBorder="1" applyAlignment="1" applyProtection="1">
      <alignment horizontal="center" vertical="center"/>
      <protection hidden="1"/>
    </xf>
    <xf numFmtId="0" fontId="17" fillId="0" borderId="4" xfId="43" applyFont="1" applyBorder="1" applyAlignment="1" applyProtection="1">
      <alignment horizontal="center" vertical="center"/>
      <protection hidden="1"/>
    </xf>
    <xf numFmtId="0" fontId="5" fillId="15" borderId="1" xfId="0" applyFont="1" applyFill="1" applyBorder="1" applyAlignment="1" applyProtection="1">
      <alignment vertical="top"/>
      <protection hidden="1"/>
    </xf>
    <xf numFmtId="0" fontId="5" fillId="15" borderId="1" xfId="0" applyFont="1" applyFill="1" applyBorder="1" applyAlignment="1" applyProtection="1" quotePrefix="1">
      <alignment vertical="top"/>
      <protection hidden="1"/>
    </xf>
  </cellXfs>
  <cellStyles count="49">
    <cellStyle name="Normal" xfId="0" builtinId="0"/>
    <cellStyle name="60% - Accent6" xfId="1" builtinId="52"/>
    <cellStyle name="40% - Accent6" xfId="2" builtinId="51"/>
    <cellStyle name="60% - Accent5" xfId="3" builtinId="48"/>
    <cellStyle name="Accent6" xfId="4" builtinId="49"/>
    <cellStyle name="40% - Accent5" xfId="5" builtinId="47"/>
    <cellStyle name="20% - Accent5" xfId="6" builtinId="46"/>
    <cellStyle name="60% - Accent4" xfId="7" builtinId="44"/>
    <cellStyle name="Accent5" xfId="8" builtinId="45"/>
    <cellStyle name="40% - Accent4" xfId="9" builtinId="43"/>
    <cellStyle name="Accent4" xfId="10" builtinId="41"/>
    <cellStyle name="Linked Cell" xfId="11" builtinId="24"/>
    <cellStyle name="40% - Accent3" xfId="12" builtinId="39"/>
    <cellStyle name="60% - Accent2" xfId="13" builtinId="36"/>
    <cellStyle name="Accent3" xfId="14" builtinId="37"/>
    <cellStyle name="40% - Accent2" xfId="15" builtinId="35"/>
    <cellStyle name="Accent2" xfId="16" builtinId="33"/>
    <cellStyle name="40% - Accent1" xfId="17" builtinId="31"/>
    <cellStyle name="20% - Accent1" xfId="18" builtinId="30"/>
    <cellStyle name="Accent1" xfId="19" builtinId="29"/>
    <cellStyle name="Neutral" xfId="20" builtinId="28"/>
    <cellStyle name="60% - Accent1" xfId="21" builtinId="32"/>
    <cellStyle name="Bad" xfId="22" builtinId="27"/>
    <cellStyle name="20% - Accent4" xfId="23" builtinId="42"/>
    <cellStyle name="Total" xfId="24" builtinId="25"/>
    <cellStyle name="Output" xfId="25" builtinId="21"/>
    <cellStyle name="Currency" xfId="26" builtinId="4"/>
    <cellStyle name="20% - Accent3" xfId="27" builtinId="38"/>
    <cellStyle name="Note" xfId="28" builtinId="10"/>
    <cellStyle name="Input" xfId="29" builtinId="20"/>
    <cellStyle name="Heading 4" xfId="30" builtinId="19"/>
    <cellStyle name="Calculation" xfId="31" builtinId="22"/>
    <cellStyle name="Good" xfId="32" builtinId="26"/>
    <cellStyle name="Heading 3" xfId="33" builtinId="18"/>
    <cellStyle name="CExplanatory Text" xfId="34" builtinId="53"/>
    <cellStyle name="Heading 1" xfId="35" builtinId="16"/>
    <cellStyle name="Comma [0]" xfId="36" builtinId="6"/>
    <cellStyle name="20% - Accent6" xfId="37" builtinId="50"/>
    <cellStyle name="Title" xfId="38" builtinId="15"/>
    <cellStyle name="Currency [0]" xfId="39" builtinId="7"/>
    <cellStyle name="Warning Text" xfId="40" builtinId="11"/>
    <cellStyle name="Followed Hyperlink" xfId="41" builtinId="9"/>
    <cellStyle name="20% - Accent2" xfId="42" builtinId="34"/>
    <cellStyle name="Link" xfId="43" builtinId="8"/>
    <cellStyle name="Heading 2" xfId="44" builtinId="17"/>
    <cellStyle name="Comma" xfId="45" builtinId="3"/>
    <cellStyle name="Check Cell" xfId="46" builtinId="23"/>
    <cellStyle name="60% - Accent3" xfId="47" builtinId="40"/>
    <cellStyle name="Percent" xfId="48" builtinId="5"/>
  </cellStyles>
  <dxfs count="5">
    <dxf>
      <font>
        <color theme="9" tint="-0.249946592608417"/>
      </font>
    </dxf>
    <dxf>
      <font>
        <color rgb="FFC00000"/>
      </font>
    </dxf>
    <dxf>
      <fill>
        <patternFill patternType="solid">
          <bgColor theme="9" tint="-0.249946592608417"/>
        </patternFill>
      </fill>
    </dxf>
    <dxf>
      <fill>
        <patternFill patternType="solid">
          <bgColor rgb="FFC00000"/>
        </patternFill>
      </fill>
    </dxf>
    <dxf>
      <fill>
        <patternFill patternType="solid">
          <bgColor theme="9"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microsoft.com/office/2011/relationships/chartColorStyle" Target="colors3.xml"/><Relationship Id="rId2" Type="http://schemas.microsoft.com/office/2011/relationships/chartStyle" Target="style3.xml"/><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elete val="1"/>
          </c:dLbls>
          <c:cat>
            <c:strRef>
              <c:f>Aprēķini!$D$6:$G$6</c:f>
              <c:strCache>
                <c:ptCount val="4"/>
                <c:pt idx="0">
                  <c:v>D</c:v>
                </c:pt>
                <c:pt idx="1">
                  <c:v>I</c:v>
                </c:pt>
                <c:pt idx="2">
                  <c:v>S</c:v>
                </c:pt>
                <c:pt idx="3">
                  <c:v>C</c:v>
                </c:pt>
              </c:strCache>
            </c:strRef>
          </c:cat>
          <c:val>
            <c:numRef>
              <c:f>Aprēķini!$D$7:$G$7</c:f>
              <c:numCache>
                <c:formatCode>General</c:formatCode>
                <c:ptCount val="4"/>
                <c:pt idx="0">
                  <c:v>0.9</c:v>
                </c:pt>
                <c:pt idx="1">
                  <c:v>0.4</c:v>
                </c:pt>
                <c:pt idx="2">
                  <c:v>1.2</c:v>
                </c:pt>
                <c:pt idx="3">
                  <c:v>0.9</c:v>
                </c:pt>
              </c:numCache>
            </c:numRef>
          </c:val>
          <c:smooth val="0"/>
        </c:ser>
        <c:dLbls>
          <c:showLegendKey val="0"/>
          <c:showVal val="0"/>
          <c:showCatName val="0"/>
          <c:showSerName val="0"/>
          <c:showPercent val="0"/>
          <c:showBubbleSize val="0"/>
        </c:dLbls>
        <c:marker val="1"/>
        <c:smooth val="0"/>
        <c:axId val="999896096"/>
        <c:axId val="1259260944"/>
      </c:lineChart>
      <c:catAx>
        <c:axId val="99989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400" b="1" i="0" u="none" strike="noStrike" kern="1200" baseline="0">
                <a:solidFill>
                  <a:schemeClr val="tx1">
                    <a:lumMod val="65000"/>
                    <a:lumOff val="35000"/>
                  </a:schemeClr>
                </a:solidFill>
                <a:latin typeface="+mn-lt"/>
                <a:ea typeface="+mn-ea"/>
                <a:cs typeface="+mn-cs"/>
              </a:defRPr>
            </a:pPr>
          </a:p>
        </c:txPr>
        <c:crossAx val="1259260944"/>
        <c:crosses val="autoZero"/>
        <c:auto val="1"/>
        <c:lblAlgn val="ctr"/>
        <c:lblOffset val="100"/>
        <c:noMultiLvlLbl val="0"/>
      </c:catAx>
      <c:valAx>
        <c:axId val="1259260944"/>
        <c:scaling>
          <c:orientation val="minMax"/>
          <c:max val="8"/>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999896096"/>
        <c:crosses val="autoZero"/>
        <c:crossBetween val="between"/>
        <c:majorUnit val="1"/>
        <c:minorUnit val="1"/>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elete val="1"/>
          </c:dLbls>
          <c:cat>
            <c:strRef>
              <c:f>Aprēķini!$M$6:$P$6</c:f>
              <c:strCache>
                <c:ptCount val="4"/>
                <c:pt idx="0">
                  <c:v>D</c:v>
                </c:pt>
                <c:pt idx="1">
                  <c:v>I</c:v>
                </c:pt>
                <c:pt idx="2">
                  <c:v>S</c:v>
                </c:pt>
                <c:pt idx="3">
                  <c:v>C</c:v>
                </c:pt>
              </c:strCache>
            </c:strRef>
          </c:cat>
          <c:val>
            <c:numRef>
              <c:f>Aprēķini!$M$7:$P$7</c:f>
              <c:numCache>
                <c:formatCode>General</c:formatCode>
                <c:ptCount val="4"/>
                <c:pt idx="0">
                  <c:v>7.9</c:v>
                </c:pt>
                <c:pt idx="1">
                  <c:v>7.5</c:v>
                </c:pt>
                <c:pt idx="2">
                  <c:v>7.9</c:v>
                </c:pt>
                <c:pt idx="3">
                  <c:v>7.9</c:v>
                </c:pt>
              </c:numCache>
            </c:numRef>
          </c:val>
          <c:smooth val="0"/>
        </c:ser>
        <c:dLbls>
          <c:showLegendKey val="0"/>
          <c:showVal val="0"/>
          <c:showCatName val="0"/>
          <c:showSerName val="0"/>
          <c:showPercent val="0"/>
          <c:showBubbleSize val="0"/>
        </c:dLbls>
        <c:marker val="1"/>
        <c:smooth val="0"/>
        <c:axId val="999896096"/>
        <c:axId val="1259260944"/>
      </c:lineChart>
      <c:catAx>
        <c:axId val="99989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400" b="1" i="0" u="none" strike="noStrike" kern="1200" baseline="0">
                <a:solidFill>
                  <a:schemeClr val="tx1">
                    <a:lumMod val="65000"/>
                    <a:lumOff val="35000"/>
                  </a:schemeClr>
                </a:solidFill>
                <a:latin typeface="+mn-lt"/>
                <a:ea typeface="+mn-ea"/>
                <a:cs typeface="+mn-cs"/>
              </a:defRPr>
            </a:pPr>
          </a:p>
        </c:txPr>
        <c:crossAx val="1259260944"/>
        <c:crosses val="autoZero"/>
        <c:auto val="1"/>
        <c:lblAlgn val="ctr"/>
        <c:lblOffset val="100"/>
        <c:noMultiLvlLbl val="0"/>
      </c:catAx>
      <c:valAx>
        <c:axId val="1259260944"/>
        <c:scaling>
          <c:orientation val="minMax"/>
          <c:max val="8"/>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999896096"/>
        <c:crosses val="autoZero"/>
        <c:crossBetween val="between"/>
        <c:majorUnit val="1"/>
        <c:minorUnit val="1"/>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elete val="1"/>
          </c:dLbls>
          <c:cat>
            <c:strRef>
              <c:f>Aprēķini!$V$6:$Y$6</c:f>
              <c:strCache>
                <c:ptCount val="4"/>
                <c:pt idx="0">
                  <c:v>D</c:v>
                </c:pt>
                <c:pt idx="1">
                  <c:v>I</c:v>
                </c:pt>
                <c:pt idx="2">
                  <c:v>S</c:v>
                </c:pt>
                <c:pt idx="3">
                  <c:v>C</c:v>
                </c:pt>
              </c:strCache>
            </c:strRef>
          </c:cat>
          <c:val>
            <c:numRef>
              <c:f>Aprēķini!$V$7:$Y$7</c:f>
              <c:numCache>
                <c:formatCode>General</c:formatCode>
                <c:ptCount val="4"/>
                <c:pt idx="0">
                  <c:v>3.8</c:v>
                </c:pt>
                <c:pt idx="1">
                  <c:v>4.2</c:v>
                </c:pt>
                <c:pt idx="2">
                  <c:v>4.5</c:v>
                </c:pt>
                <c:pt idx="3">
                  <c:v>4.7</c:v>
                </c:pt>
              </c:numCache>
            </c:numRef>
          </c:val>
          <c:smooth val="0"/>
        </c:ser>
        <c:dLbls>
          <c:showLegendKey val="0"/>
          <c:showVal val="0"/>
          <c:showCatName val="0"/>
          <c:showSerName val="0"/>
          <c:showPercent val="0"/>
          <c:showBubbleSize val="0"/>
        </c:dLbls>
        <c:marker val="1"/>
        <c:smooth val="0"/>
        <c:axId val="999896096"/>
        <c:axId val="1259260944"/>
      </c:lineChart>
      <c:catAx>
        <c:axId val="99989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400" b="1" i="0" u="none" strike="noStrike" kern="1200" baseline="0">
                <a:solidFill>
                  <a:schemeClr val="tx1">
                    <a:lumMod val="65000"/>
                    <a:lumOff val="35000"/>
                  </a:schemeClr>
                </a:solidFill>
                <a:latin typeface="+mn-lt"/>
                <a:ea typeface="+mn-ea"/>
                <a:cs typeface="+mn-cs"/>
              </a:defRPr>
            </a:pPr>
          </a:p>
        </c:txPr>
        <c:crossAx val="1259260944"/>
        <c:crosses val="autoZero"/>
        <c:auto val="1"/>
        <c:lblAlgn val="ctr"/>
        <c:lblOffset val="100"/>
        <c:noMultiLvlLbl val="0"/>
      </c:catAx>
      <c:valAx>
        <c:axId val="1259260944"/>
        <c:scaling>
          <c:orientation val="minMax"/>
          <c:max val="8"/>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60000000" spcFirstLastPara="0"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999896096"/>
        <c:crosses val="autoZero"/>
        <c:crossBetween val="between"/>
        <c:majorUnit val="1"/>
        <c:minorUnit val="1"/>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Rezult&#257;ti!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4885</xdr:colOff>
      <xdr:row>157</xdr:row>
      <xdr:rowOff>190500</xdr:rowOff>
    </xdr:from>
    <xdr:to>
      <xdr:col>4</xdr:col>
      <xdr:colOff>0</xdr:colOff>
      <xdr:row>158</xdr:row>
      <xdr:rowOff>309677</xdr:rowOff>
    </xdr:to>
    <xdr:sp>
      <xdr:nvSpPr>
        <xdr:cNvPr id="3" name="Rectangle: Rounded Corners 2">
          <a:hlinkClick xmlns:r="http://schemas.openxmlformats.org/officeDocument/2006/relationships" r:id="rId1"/>
        </xdr:cNvPr>
        <xdr:cNvSpPr/>
      </xdr:nvSpPr>
      <xdr:spPr>
        <a:xfrm>
          <a:off x="712470" y="37078285"/>
          <a:ext cx="5998210" cy="30924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lv-LV" sz="1100" b="1"/>
            <a:t>SKATĪT REZULTĀTUS</a:t>
          </a:r>
          <a:endParaRPr lang="en-GB" sz="11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140803</xdr:colOff>
      <xdr:row>9</xdr:row>
      <xdr:rowOff>146395</xdr:rowOff>
    </xdr:from>
    <xdr:to>
      <xdr:col>6</xdr:col>
      <xdr:colOff>200532</xdr:colOff>
      <xdr:row>46</xdr:row>
      <xdr:rowOff>5524</xdr:rowOff>
    </xdr:to>
    <xdr:graphicFrame>
      <xdr:nvGraphicFramePr>
        <xdr:cNvPr id="2" name="Chart 1"/>
        <xdr:cNvGraphicFramePr>
          <a:graphicFrameLocks noChangeAspect="1"/>
        </xdr:cNvGraphicFramePr>
      </xdr:nvGraphicFramePr>
      <xdr:xfrm>
        <a:off x="848360" y="1924050"/>
        <a:ext cx="3740150" cy="62718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630026</xdr:colOff>
      <xdr:row>9</xdr:row>
      <xdr:rowOff>146602</xdr:rowOff>
    </xdr:from>
    <xdr:to>
      <xdr:col>11</xdr:col>
      <xdr:colOff>198321</xdr:colOff>
      <xdr:row>46</xdr:row>
      <xdr:rowOff>5731</xdr:rowOff>
    </xdr:to>
    <xdr:graphicFrame>
      <xdr:nvGraphicFramePr>
        <xdr:cNvPr id="11" name="Chart 10"/>
        <xdr:cNvGraphicFramePr>
          <a:graphicFrameLocks noChangeAspect="1"/>
        </xdr:cNvGraphicFramePr>
      </xdr:nvGraphicFramePr>
      <xdr:xfrm>
        <a:off x="5018405" y="1924050"/>
        <a:ext cx="3841115" cy="627253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630436</xdr:colOff>
      <xdr:row>9</xdr:row>
      <xdr:rowOff>152296</xdr:rowOff>
    </xdr:from>
    <xdr:to>
      <xdr:col>16</xdr:col>
      <xdr:colOff>146618</xdr:colOff>
      <xdr:row>46</xdr:row>
      <xdr:rowOff>11425</xdr:rowOff>
    </xdr:to>
    <xdr:graphicFrame>
      <xdr:nvGraphicFramePr>
        <xdr:cNvPr id="14" name="Chart 13"/>
        <xdr:cNvGraphicFramePr>
          <a:graphicFrameLocks noChangeAspect="1"/>
        </xdr:cNvGraphicFramePr>
      </xdr:nvGraphicFramePr>
      <xdr:xfrm>
        <a:off x="9291320" y="1929765"/>
        <a:ext cx="3846830" cy="627189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0.04161</cdr:x>
      <cdr:y>0.52168</cdr:y>
    </cdr:from>
    <cdr:to>
      <cdr:x>0.95863</cdr:x>
      <cdr:y>0.52168</cdr:y>
    </cdr:to>
    <cdr:sp>
      <cdr:nvSpPr>
        <cdr:cNvPr id="2" name="Straight Connector 1"/>
        <cdr:cNvSpPr/>
      </cdr:nvSpPr>
      <cdr:spPr xmlns:a="http://schemas.openxmlformats.org/drawingml/2006/main">
        <a:xfrm xmlns:a="http://schemas.openxmlformats.org/drawingml/2006/main">
          <a:off x="134814" y="3284266"/>
          <a:ext cx="3444350" cy="0"/>
        </a:xfrm>
        <a:prstGeom xmlns:a="http://schemas.openxmlformats.org/drawingml/2006/main" prst="line">
          <a:avLst/>
        </a:prstGeom>
        <a:ln w="19050">
          <a:solidFill>
            <a:schemeClr val="tx1">
              <a:lumMod val="75000"/>
              <a:lumOff val="2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userShapes>
</file>

<file path=xl/drawings/drawing4.xml><?xml version="1.0" encoding="utf-8"?>
<c:userShapes xmlns:c="http://schemas.openxmlformats.org/drawingml/2006/chart">
  <cdr:relSizeAnchor xmlns:cdr="http://schemas.openxmlformats.org/drawingml/2006/chartDrawing">
    <cdr:from>
      <cdr:x>0.04152</cdr:x>
      <cdr:y>0.52129</cdr:y>
    </cdr:from>
    <cdr:to>
      <cdr:x>0.95722</cdr:x>
      <cdr:y>0.52129</cdr:y>
    </cdr:to>
    <cdr:sp>
      <cdr:nvSpPr>
        <cdr:cNvPr id="2" name="Straight Connector 1"/>
        <cdr:cNvSpPr/>
      </cdr:nvSpPr>
      <cdr:spPr xmlns:a="http://schemas.openxmlformats.org/drawingml/2006/main">
        <a:xfrm xmlns:a="http://schemas.openxmlformats.org/drawingml/2006/main">
          <a:off x="134829" y="3295365"/>
          <a:ext cx="3525450" cy="0"/>
        </a:xfrm>
        <a:prstGeom xmlns:a="http://schemas.openxmlformats.org/drawingml/2006/main" prst="line">
          <a:avLst/>
        </a:prstGeom>
        <a:ln w="19050">
          <a:solidFill>
            <a:schemeClr val="tx1">
              <a:lumMod val="75000"/>
              <a:lumOff val="25000"/>
              <a:alpha val="96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userShapes>
</file>

<file path=xl/drawings/drawing5.xml><?xml version="1.0" encoding="utf-8"?>
<c:userShapes xmlns:c="http://schemas.openxmlformats.org/drawingml/2006/chart">
  <cdr:relSizeAnchor xmlns:cdr="http://schemas.openxmlformats.org/drawingml/2006/chartDrawing">
    <cdr:from>
      <cdr:x>0.04164</cdr:x>
      <cdr:y>0.52095</cdr:y>
    </cdr:from>
    <cdr:to>
      <cdr:x>0.956</cdr:x>
      <cdr:y>0.52095</cdr:y>
    </cdr:to>
    <cdr:sp>
      <cdr:nvSpPr>
        <cdr:cNvPr id="2" name="Straight Connector 1"/>
        <cdr:cNvSpPr/>
      </cdr:nvSpPr>
      <cdr:spPr xmlns:a="http://schemas.openxmlformats.org/drawingml/2006/main">
        <a:xfrm xmlns:a="http://schemas.openxmlformats.org/drawingml/2006/main">
          <a:off x="135191" y="3278034"/>
          <a:ext cx="3533064" cy="0"/>
        </a:xfrm>
        <a:prstGeom xmlns:a="http://schemas.openxmlformats.org/drawingml/2006/main" prst="line">
          <a:avLst/>
        </a:prstGeom>
        <a:ln w="19050">
          <a:solidFill>
            <a:schemeClr val="tx1">
              <a:lumMod val="75000"/>
              <a:lumOff val="25000"/>
              <a:alpha val="93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sp>
  </cdr:relSizeAnchor>
</c:userShapes>
</file>

<file path=xl/drawings/drawing6.xml><?xml version="1.0" encoding="utf-8"?>
<xdr:wsDr xmlns:xdr="http://schemas.openxmlformats.org/drawingml/2006/spreadsheetDrawing" xmlns:r="http://schemas.openxmlformats.org/officeDocument/2006/relationships" xmlns:a="http://schemas.openxmlformats.org/drawingml/2006/main">
  <xdr:oneCellAnchor>
    <xdr:from>
      <xdr:col>3</xdr:col>
      <xdr:colOff>244074</xdr:colOff>
      <xdr:row>62</xdr:row>
      <xdr:rowOff>63500</xdr:rowOff>
    </xdr:from>
    <xdr:ext cx="2532724" cy="5921122"/>
    <xdr:pic>
      <xdr:nvPicPr>
        <xdr:cNvPr id="5" name="Picture 4"/>
        <xdr:cNvPicPr>
          <a:picLocks noChangeAspect="1"/>
        </xdr:cNvPicPr>
      </xdr:nvPicPr>
      <xdr:blipFill>
        <a:blip r:embed="rId1"/>
        <a:srcRect r="73781"/>
        <a:stretch>
          <a:fillRect/>
        </a:stretch>
      </xdr:blipFill>
      <xdr:spPr>
        <a:xfrm>
          <a:off x="2367915" y="11087100"/>
          <a:ext cx="2532380" cy="5920740"/>
        </a:xfrm>
        <a:prstGeom prst="rect">
          <a:avLst/>
        </a:prstGeom>
      </xdr:spPr>
    </xdr:pic>
    <xdr:clientData/>
  </xdr:oneCellAnchor>
  <xdr:oneCellAnchor>
    <xdr:from>
      <xdr:col>10</xdr:col>
      <xdr:colOff>313924</xdr:colOff>
      <xdr:row>62</xdr:row>
      <xdr:rowOff>31750</xdr:rowOff>
    </xdr:from>
    <xdr:ext cx="2545976" cy="5912840"/>
    <xdr:pic>
      <xdr:nvPicPr>
        <xdr:cNvPr id="6" name="Picture 5"/>
        <xdr:cNvPicPr>
          <a:picLocks noChangeAspect="1"/>
        </xdr:cNvPicPr>
      </xdr:nvPicPr>
      <xdr:blipFill>
        <a:blip r:embed="rId1"/>
        <a:srcRect l="28276" t="1577" r="45505" b="-1577"/>
        <a:stretch>
          <a:fillRect/>
        </a:stretch>
      </xdr:blipFill>
      <xdr:spPr>
        <a:xfrm>
          <a:off x="7393940" y="11055350"/>
          <a:ext cx="2545715" cy="5912485"/>
        </a:xfrm>
        <a:prstGeom prst="rect">
          <a:avLst/>
        </a:prstGeom>
      </xdr:spPr>
    </xdr:pic>
    <xdr:clientData/>
  </xdr:oneCellAnchor>
  <xdr:oneCellAnchor>
    <xdr:from>
      <xdr:col>18</xdr:col>
      <xdr:colOff>404126</xdr:colOff>
      <xdr:row>60</xdr:row>
      <xdr:rowOff>133350</xdr:rowOff>
    </xdr:from>
    <xdr:ext cx="2610284" cy="6267316"/>
    <xdr:pic>
      <xdr:nvPicPr>
        <xdr:cNvPr id="7" name="Picture 6"/>
        <xdr:cNvPicPr>
          <a:picLocks noChangeAspect="1"/>
        </xdr:cNvPicPr>
      </xdr:nvPicPr>
      <xdr:blipFill>
        <a:blip r:embed="rId1"/>
        <a:srcRect l="53201" t="2412" r="20580" b="-2412"/>
        <a:stretch>
          <a:fillRect/>
        </a:stretch>
      </xdr:blipFill>
      <xdr:spPr>
        <a:xfrm>
          <a:off x="13148310" y="10801350"/>
          <a:ext cx="2610485" cy="62668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T162"/>
  <sheetViews>
    <sheetView tabSelected="1" zoomScale="130" zoomScaleNormal="130" workbookViewId="0">
      <selection activeCell="C4" sqref="C4:D4"/>
    </sheetView>
  </sheetViews>
  <sheetFormatPr defaultColWidth="8.7109375" defaultRowHeight="14.8"/>
  <cols>
    <col min="1" max="1" width="8.7109375" style="16"/>
    <col min="2" max="2" width="33.5703125" style="17" customWidth="1"/>
    <col min="3" max="4" width="20.140625" style="16" customWidth="1"/>
    <col min="5" max="5" width="36.2890625" style="26" customWidth="1"/>
    <col min="6" max="6" width="8.7109375" style="16"/>
    <col min="7" max="7" width="8.7109375" style="16" hidden="1" customWidth="1"/>
    <col min="8" max="8" width="22.859375" style="46" hidden="1" customWidth="1"/>
    <col min="9" max="9" width="22.7109375" style="46" hidden="1" customWidth="1"/>
    <col min="10" max="10" width="1.4296875" style="46" hidden="1" customWidth="1"/>
    <col min="11" max="11" width="32.859375" style="46" hidden="1" customWidth="1"/>
    <col min="12" max="12" width="8.7109375" style="16" hidden="1" customWidth="1"/>
    <col min="13" max="13" width="10.5703125" style="47" hidden="1" customWidth="1"/>
    <col min="14" max="14" width="9.2890625" style="47" hidden="1" customWidth="1"/>
    <col min="15" max="16" width="12.4296875" style="48" hidden="1" customWidth="1"/>
    <col min="17" max="17" width="3.859375" style="16" hidden="1" customWidth="1"/>
    <col min="18" max="20" width="8.7109375" style="16" hidden="1" customWidth="1"/>
    <col min="21" max="21" width="8.7109375" style="16" customWidth="1"/>
    <col min="22" max="16384" width="8.7109375" style="16"/>
  </cols>
  <sheetData>
    <row r="2" ht="20" spans="2:5">
      <c r="B2" s="18" t="s">
        <v>0</v>
      </c>
      <c r="C2" s="19"/>
      <c r="D2" s="19"/>
      <c r="E2" s="69"/>
    </row>
    <row r="3" s="17" customFormat="1" ht="15.2" spans="2:16">
      <c r="B3" s="49"/>
      <c r="M3" s="78"/>
      <c r="N3" s="78"/>
      <c r="O3" s="79"/>
      <c r="P3" s="79"/>
    </row>
    <row r="4" s="17" customFormat="1" ht="15.2" spans="2:16">
      <c r="B4" s="50" t="s">
        <v>1</v>
      </c>
      <c r="C4" s="51"/>
      <c r="D4" s="52"/>
      <c r="M4" s="78"/>
      <c r="N4" s="78"/>
      <c r="O4" s="79"/>
      <c r="P4" s="79"/>
    </row>
    <row r="5" s="17" customFormat="1" ht="15.2" spans="2:16">
      <c r="B5" s="50" t="s">
        <v>2</v>
      </c>
      <c r="C5" s="51"/>
      <c r="D5" s="52"/>
      <c r="M5" s="78"/>
      <c r="N5" s="78"/>
      <c r="O5" s="79"/>
      <c r="P5" s="79"/>
    </row>
    <row r="6" s="17" customFormat="1" ht="15.2" spans="2:16">
      <c r="B6" s="50" t="s">
        <v>3</v>
      </c>
      <c r="C6" s="51"/>
      <c r="D6" s="52"/>
      <c r="M6" s="78"/>
      <c r="N6" s="78"/>
      <c r="O6" s="79"/>
      <c r="P6" s="79"/>
    </row>
    <row r="7" s="17" customFormat="1" ht="15.2" spans="2:16">
      <c r="B7" s="50" t="s">
        <v>4</v>
      </c>
      <c r="C7" s="51"/>
      <c r="D7" s="52"/>
      <c r="M7" s="78"/>
      <c r="N7" s="78"/>
      <c r="O7" s="79"/>
      <c r="P7" s="79"/>
    </row>
    <row r="8" s="17" customFormat="1" ht="15.2" spans="2:16">
      <c r="B8" s="49"/>
      <c r="M8" s="78"/>
      <c r="N8" s="78"/>
      <c r="O8" s="79"/>
      <c r="P8" s="79"/>
    </row>
    <row r="9" ht="15.2" spans="2:5">
      <c r="B9" s="53" t="s">
        <v>5</v>
      </c>
      <c r="C9" s="54"/>
      <c r="D9" s="54"/>
      <c r="E9" s="70"/>
    </row>
    <row r="10" ht="230.1" customHeight="1" spans="2:5">
      <c r="B10" s="55" t="s">
        <v>6</v>
      </c>
      <c r="C10" s="56"/>
      <c r="D10" s="56"/>
      <c r="E10" s="71"/>
    </row>
    <row r="11" spans="2:4">
      <c r="B11" s="57"/>
      <c r="C11" s="58"/>
      <c r="D11" s="58"/>
    </row>
    <row r="12" spans="2:4">
      <c r="B12" s="59"/>
      <c r="C12" s="60"/>
      <c r="D12" s="60"/>
    </row>
    <row r="13" ht="28" spans="1:20">
      <c r="A13" s="61"/>
      <c r="B13" s="62" t="s">
        <v>7</v>
      </c>
      <c r="C13" s="63" t="s">
        <v>8</v>
      </c>
      <c r="D13" s="64" t="s">
        <v>9</v>
      </c>
      <c r="E13" s="72" t="str">
        <f>K17</f>
        <v>PIEVĒRSIET UZMANĪBU:</v>
      </c>
      <c r="H13" s="73">
        <f>COUNTIF(C14:C17,"X")</f>
        <v>0</v>
      </c>
      <c r="I13" s="73">
        <f>COUNTIF(D14:D17,"X")</f>
        <v>0</v>
      </c>
      <c r="J13" s="76">
        <f>IFERROR(VLOOKUP(2,J14:J17,1,FALSE),0)</f>
        <v>0</v>
      </c>
      <c r="K13" s="76" t="str">
        <f>IF(J13=2,"Izvēles ailēs VISVAIRĀK un VISMAZĀK nedrīkst sakrist!"," ")</f>
        <v> </v>
      </c>
      <c r="M13" s="80" t="s">
        <v>10</v>
      </c>
      <c r="N13" s="80" t="s">
        <v>11</v>
      </c>
      <c r="O13" s="80"/>
      <c r="P13" s="80"/>
      <c r="Q13" s="48"/>
      <c r="R13" s="80" t="s">
        <v>12</v>
      </c>
      <c r="S13" s="80" t="s">
        <v>13</v>
      </c>
      <c r="T13" s="80" t="s">
        <v>14</v>
      </c>
    </row>
    <row r="14" ht="15.2" spans="1:20">
      <c r="A14" s="61"/>
      <c r="B14" s="65" t="s">
        <v>15</v>
      </c>
      <c r="C14" s="66"/>
      <c r="D14" s="66"/>
      <c r="E14" s="74" t="str">
        <f>H14</f>
        <v>Ailē VISVAIRĀK jāatzīmē viena izvēle!</v>
      </c>
      <c r="H14" s="73" t="str">
        <f>IF(H13&lt;&gt;1,"Ailē VISVAIRĀK jāatzīmē viena izvēle!"," ")</f>
        <v>Ailē VISVAIRĀK jāatzīmē viena izvēle!</v>
      </c>
      <c r="I14" s="73" t="str">
        <f>IF(I13&lt;&gt;1,"Ailē VISMAZĀK jāatzīmē viena izvēle!"," ")</f>
        <v>Ailē VISMAZĀK jāatzīmē viena izvēle!</v>
      </c>
      <c r="J14" s="76">
        <f>COUNTIF(C14:D14,"X")</f>
        <v>0</v>
      </c>
      <c r="K14" s="77">
        <f>IF(E14=" ",1,0)</f>
        <v>0</v>
      </c>
      <c r="M14" s="47" t="s">
        <v>16</v>
      </c>
      <c r="N14" s="47" t="s">
        <v>16</v>
      </c>
      <c r="O14" s="48" t="str">
        <f t="shared" ref="O14:P17" si="0">IF(C14="X",M14," ")</f>
        <v> </v>
      </c>
      <c r="P14" s="48" t="str">
        <f t="shared" si="0"/>
        <v> </v>
      </c>
      <c r="Q14" s="48" t="s">
        <v>17</v>
      </c>
      <c r="R14" s="48">
        <f>COUNTIF(O:O,Q14)</f>
        <v>0</v>
      </c>
      <c r="S14" s="48">
        <f>COUNTIF(P:P,Q14)</f>
        <v>0</v>
      </c>
      <c r="T14" s="48">
        <f>R14-S14</f>
        <v>0</v>
      </c>
    </row>
    <row r="15" ht="15.2" spans="1:20">
      <c r="A15" s="61"/>
      <c r="B15" s="65" t="s">
        <v>18</v>
      </c>
      <c r="C15" s="66"/>
      <c r="D15" s="66"/>
      <c r="E15" s="74" t="str">
        <f>I14</f>
        <v>Ailē VISMAZĀK jāatzīmē viena izvēle!</v>
      </c>
      <c r="H15" s="75"/>
      <c r="I15" s="75"/>
      <c r="J15" s="76">
        <f t="shared" ref="J15:J17" si="1">COUNTIF(C15:D15,"X")</f>
        <v>0</v>
      </c>
      <c r="K15" s="77">
        <f t="shared" ref="K15:K16" si="2">IF(E15=" ",1,0)</f>
        <v>0</v>
      </c>
      <c r="M15" s="47" t="s">
        <v>19</v>
      </c>
      <c r="N15" s="47" t="s">
        <v>19</v>
      </c>
      <c r="O15" s="48" t="str">
        <f t="shared" si="0"/>
        <v> </v>
      </c>
      <c r="P15" s="48" t="str">
        <f t="shared" si="0"/>
        <v> </v>
      </c>
      <c r="Q15" s="48" t="s">
        <v>19</v>
      </c>
      <c r="R15" s="48">
        <f>COUNTIF(O:O,Q15)</f>
        <v>0</v>
      </c>
      <c r="S15" s="48">
        <f>COUNTIF(P:P,Q15)</f>
        <v>0</v>
      </c>
      <c r="T15" s="48">
        <f t="shared" ref="T15:T17" si="3">R15-S15</f>
        <v>0</v>
      </c>
    </row>
    <row r="16" ht="15.2" spans="1:20">
      <c r="A16" s="61"/>
      <c r="B16" s="65" t="s">
        <v>20</v>
      </c>
      <c r="C16" s="66"/>
      <c r="D16" s="66"/>
      <c r="E16" s="74" t="str">
        <f>K13</f>
        <v> </v>
      </c>
      <c r="H16" s="75"/>
      <c r="I16" s="75"/>
      <c r="J16" s="76">
        <f t="shared" si="1"/>
        <v>0</v>
      </c>
      <c r="K16" s="77">
        <f t="shared" si="2"/>
        <v>1</v>
      </c>
      <c r="M16" s="47" t="s">
        <v>21</v>
      </c>
      <c r="N16" s="47" t="s">
        <v>17</v>
      </c>
      <c r="O16" s="48" t="str">
        <f t="shared" si="0"/>
        <v> </v>
      </c>
      <c r="P16" s="48" t="str">
        <f t="shared" si="0"/>
        <v> </v>
      </c>
      <c r="Q16" s="48" t="s">
        <v>16</v>
      </c>
      <c r="R16" s="48">
        <f>COUNTIF(O:O,Q16)</f>
        <v>0</v>
      </c>
      <c r="S16" s="48">
        <f>COUNTIF(P:P,Q16)</f>
        <v>0</v>
      </c>
      <c r="T16" s="48">
        <f t="shared" si="3"/>
        <v>0</v>
      </c>
    </row>
    <row r="17" ht="15.2" spans="1:20">
      <c r="A17" s="61"/>
      <c r="B17" s="65" t="s">
        <v>22</v>
      </c>
      <c r="C17" s="66"/>
      <c r="D17" s="66"/>
      <c r="E17" s="74"/>
      <c r="H17" s="75"/>
      <c r="I17" s="75"/>
      <c r="J17" s="76">
        <f t="shared" si="1"/>
        <v>0</v>
      </c>
      <c r="K17" s="77" t="str">
        <f>IF(SUM(K14:K16)=3,"PALDIES, ŠIS KOMPLEKTS AIZPILDĪTS KOREKTI!","PIEVĒRSIET UZMANĪBU:")</f>
        <v>PIEVĒRSIET UZMANĪBU:</v>
      </c>
      <c r="M17" s="47" t="s">
        <v>23</v>
      </c>
      <c r="N17" s="47" t="s">
        <v>23</v>
      </c>
      <c r="O17" s="48" t="str">
        <f t="shared" si="0"/>
        <v> </v>
      </c>
      <c r="P17" s="48" t="str">
        <f t="shared" si="0"/>
        <v> </v>
      </c>
      <c r="Q17" s="48" t="s">
        <v>23</v>
      </c>
      <c r="R17" s="48">
        <f>COUNTIF(O:O,Q17)</f>
        <v>0</v>
      </c>
      <c r="S17" s="48">
        <f>COUNTIF(P:P,Q17)</f>
        <v>0</v>
      </c>
      <c r="T17" s="48">
        <f t="shared" si="3"/>
        <v>0</v>
      </c>
    </row>
    <row r="18" spans="2:19">
      <c r="B18" s="67"/>
      <c r="C18" s="68"/>
      <c r="D18" s="68"/>
      <c r="Q18" s="48" t="s">
        <v>21</v>
      </c>
      <c r="R18" s="48">
        <f>COUNTIF(O:O,Q18)</f>
        <v>0</v>
      </c>
      <c r="S18" s="48">
        <f>COUNTIF(P:P,Q18)</f>
        <v>0</v>
      </c>
    </row>
    <row r="19" ht="28" spans="1:11">
      <c r="A19" s="61"/>
      <c r="B19" s="62" t="s">
        <v>24</v>
      </c>
      <c r="C19" s="63" t="s">
        <v>8</v>
      </c>
      <c r="D19" s="64" t="s">
        <v>9</v>
      </c>
      <c r="E19" s="72" t="str">
        <f>K23</f>
        <v>PIEVĒRSIET UZMANĪBU:</v>
      </c>
      <c r="H19" s="73">
        <f>COUNTIF(C20:C23,"X")</f>
        <v>0</v>
      </c>
      <c r="I19" s="73">
        <f>COUNTIF(D20:D23,"X")</f>
        <v>0</v>
      </c>
      <c r="J19" s="76">
        <f>IFERROR(VLOOKUP(2,J20:J23,1,FALSE),0)</f>
        <v>0</v>
      </c>
      <c r="K19" s="76" t="str">
        <f>IF(J19=2,"Izvēles ailēs VISVAIRĀK un VISMAZĀK nedrīkst sakrist!"," ")</f>
        <v> </v>
      </c>
    </row>
    <row r="20" ht="15.2" spans="1:16">
      <c r="A20" s="61"/>
      <c r="B20" s="65" t="s">
        <v>25</v>
      </c>
      <c r="C20" s="66"/>
      <c r="D20" s="66"/>
      <c r="E20" s="74" t="str">
        <f>H20</f>
        <v>Ailē VISVAIRĀK jāatzīmē viena izvēle!</v>
      </c>
      <c r="H20" s="73" t="str">
        <f>IF(H19&lt;&gt;1,"Ailē VISVAIRĀK jāatzīmē viena izvēle!"," ")</f>
        <v>Ailē VISVAIRĀK jāatzīmē viena izvēle!</v>
      </c>
      <c r="I20" s="73" t="str">
        <f>IF(I19&lt;&gt;1,"Ailē VISMAZĀK jāatzīmē viena izvēle!"," ")</f>
        <v>Ailē VISMAZĀK jāatzīmē viena izvēle!</v>
      </c>
      <c r="J20" s="76">
        <f>COUNTIF(C20:D20,"X")</f>
        <v>0</v>
      </c>
      <c r="K20" s="77">
        <f>IF(E20=" ",1,0)</f>
        <v>0</v>
      </c>
      <c r="M20" s="47" t="s">
        <v>23</v>
      </c>
      <c r="N20" s="47" t="s">
        <v>21</v>
      </c>
      <c r="O20" s="48" t="str">
        <f>IF(C20="X",M20," ")</f>
        <v> </v>
      </c>
      <c r="P20" s="48" t="str">
        <f>IF(D20="X",N20," ")</f>
        <v> </v>
      </c>
    </row>
    <row r="21" ht="15.2" spans="1:16">
      <c r="A21" s="61"/>
      <c r="B21" s="65" t="s">
        <v>26</v>
      </c>
      <c r="C21" s="66"/>
      <c r="D21" s="66"/>
      <c r="E21" s="74" t="str">
        <f>I20</f>
        <v>Ailē VISMAZĀK jāatzīmē viena izvēle!</v>
      </c>
      <c r="H21" s="75"/>
      <c r="I21" s="75"/>
      <c r="J21" s="76">
        <f t="shared" ref="J21:J23" si="4">COUNTIF(C21:D21,"X")</f>
        <v>0</v>
      </c>
      <c r="K21" s="77">
        <f t="shared" ref="K21:K22" si="5">IF(E21=" ",1,0)</f>
        <v>0</v>
      </c>
      <c r="M21" s="47" t="s">
        <v>17</v>
      </c>
      <c r="N21" s="47" t="s">
        <v>17</v>
      </c>
      <c r="O21" s="48" t="str">
        <f t="shared" ref="O21:O23" si="6">IF(C21="X",M21," ")</f>
        <v> </v>
      </c>
      <c r="P21" s="48" t="str">
        <f t="shared" ref="P21:P23" si="7">IF(D21="X",N21," ")</f>
        <v> </v>
      </c>
    </row>
    <row r="22" ht="15.2" spans="1:16">
      <c r="A22" s="61"/>
      <c r="B22" s="65" t="s">
        <v>27</v>
      </c>
      <c r="C22" s="66"/>
      <c r="D22" s="66"/>
      <c r="E22" s="74" t="str">
        <f>K19</f>
        <v> </v>
      </c>
      <c r="H22" s="75"/>
      <c r="I22" s="75"/>
      <c r="J22" s="76">
        <f t="shared" si="4"/>
        <v>0</v>
      </c>
      <c r="K22" s="77">
        <f t="shared" si="5"/>
        <v>1</v>
      </c>
      <c r="M22" s="47" t="s">
        <v>21</v>
      </c>
      <c r="N22" s="47" t="s">
        <v>19</v>
      </c>
      <c r="O22" s="48" t="str">
        <f t="shared" si="6"/>
        <v> </v>
      </c>
      <c r="P22" s="48" t="str">
        <f t="shared" si="7"/>
        <v> </v>
      </c>
    </row>
    <row r="23" ht="15.2" spans="1:16">
      <c r="A23" s="61"/>
      <c r="B23" s="65" t="s">
        <v>28</v>
      </c>
      <c r="C23" s="66"/>
      <c r="D23" s="66"/>
      <c r="E23" s="74"/>
      <c r="H23" s="75"/>
      <c r="I23" s="75"/>
      <c r="J23" s="76">
        <f t="shared" si="4"/>
        <v>0</v>
      </c>
      <c r="K23" s="77" t="str">
        <f>IF(SUM(K20:K22)=3,"PALDIES, ŠIS KOMPLEKTS AIZPILDĪTS KOREKTI!","PIEVĒRSIET UZMANĪBU:")</f>
        <v>PIEVĒRSIET UZMANĪBU:</v>
      </c>
      <c r="M23" s="47" t="s">
        <v>16</v>
      </c>
      <c r="N23" s="47" t="s">
        <v>16</v>
      </c>
      <c r="O23" s="48" t="str">
        <f t="shared" si="6"/>
        <v> </v>
      </c>
      <c r="P23" s="48" t="str">
        <f t="shared" si="7"/>
        <v> </v>
      </c>
    </row>
    <row r="24" spans="2:4">
      <c r="B24" s="67"/>
      <c r="C24" s="68"/>
      <c r="D24" s="68"/>
    </row>
    <row r="25" ht="28" spans="1:11">
      <c r="A25" s="61"/>
      <c r="B25" s="62" t="s">
        <v>29</v>
      </c>
      <c r="C25" s="63" t="s">
        <v>8</v>
      </c>
      <c r="D25" s="64" t="s">
        <v>9</v>
      </c>
      <c r="E25" s="72" t="str">
        <f>K29</f>
        <v>PIEVĒRSIET UZMANĪBU:</v>
      </c>
      <c r="H25" s="73">
        <f>COUNTIF(C26:C29,"X")</f>
        <v>0</v>
      </c>
      <c r="I25" s="73">
        <f>COUNTIF(D26:D29,"X")</f>
        <v>0</v>
      </c>
      <c r="J25" s="76">
        <f>IFERROR(VLOOKUP(2,J26:J29,1,FALSE),0)</f>
        <v>0</v>
      </c>
      <c r="K25" s="76" t="str">
        <f>IF(J25=2,"Izvēles ailēs VISVAIRĀK un VISMAZĀK nedrīkst sakrist!"," ")</f>
        <v> </v>
      </c>
    </row>
    <row r="26" ht="15.2" spans="1:16">
      <c r="A26" s="61"/>
      <c r="B26" s="65" t="s">
        <v>30</v>
      </c>
      <c r="C26" s="66"/>
      <c r="D26" s="66"/>
      <c r="E26" s="74" t="str">
        <f>H26</f>
        <v>Ailē VISVAIRĀK jāatzīmē viena izvēle!</v>
      </c>
      <c r="H26" s="73" t="str">
        <f>IF(H25&lt;&gt;1,"Ailē VISVAIRĀK jāatzīmē viena izvēle!"," ")</f>
        <v>Ailē VISVAIRĀK jāatzīmē viena izvēle!</v>
      </c>
      <c r="I26" s="73" t="str">
        <f>IF(I25&lt;&gt;1,"Ailē VISMAZĀK jāatzīmē viena izvēle!"," ")</f>
        <v>Ailē VISMAZĀK jāatzīmē viena izvēle!</v>
      </c>
      <c r="J26" s="76">
        <f>COUNTIF(C26:D26,"X")</f>
        <v>0</v>
      </c>
      <c r="K26" s="77">
        <f>IF(E26=" ",1,0)</f>
        <v>0</v>
      </c>
      <c r="M26" s="47" t="s">
        <v>19</v>
      </c>
      <c r="N26" s="47" t="s">
        <v>19</v>
      </c>
      <c r="O26" s="48" t="str">
        <f>IF(C26="X",M26," ")</f>
        <v> </v>
      </c>
      <c r="P26" s="48" t="str">
        <f>IF(D26="X",N26," ")</f>
        <v> </v>
      </c>
    </row>
    <row r="27" ht="15.2" spans="1:16">
      <c r="A27" s="61"/>
      <c r="B27" s="65" t="s">
        <v>31</v>
      </c>
      <c r="C27" s="66"/>
      <c r="D27" s="66"/>
      <c r="E27" s="74" t="str">
        <f>I26</f>
        <v>Ailē VISMAZĀK jāatzīmē viena izvēle!</v>
      </c>
      <c r="H27" s="75"/>
      <c r="I27" s="75"/>
      <c r="J27" s="76">
        <f t="shared" ref="J27:J29" si="8">COUNTIF(C27:D27,"X")</f>
        <v>0</v>
      </c>
      <c r="K27" s="77">
        <f t="shared" ref="K27:K28" si="9">IF(E27=" ",1,0)</f>
        <v>0</v>
      </c>
      <c r="M27" s="47" t="s">
        <v>21</v>
      </c>
      <c r="N27" s="47" t="s">
        <v>23</v>
      </c>
      <c r="O27" s="48" t="str">
        <f t="shared" ref="O27:O29" si="10">IF(C27="X",M27," ")</f>
        <v> </v>
      </c>
      <c r="P27" s="48" t="str">
        <f t="shared" ref="P27:P29" si="11">IF(D27="X",N27," ")</f>
        <v> </v>
      </c>
    </row>
    <row r="28" ht="15.2" spans="1:16">
      <c r="A28" s="61"/>
      <c r="B28" s="65" t="s">
        <v>32</v>
      </c>
      <c r="C28" s="66"/>
      <c r="D28" s="66"/>
      <c r="E28" s="74" t="str">
        <f>K25</f>
        <v> </v>
      </c>
      <c r="H28" s="75"/>
      <c r="I28" s="75"/>
      <c r="J28" s="76">
        <f t="shared" si="8"/>
        <v>0</v>
      </c>
      <c r="K28" s="77">
        <f t="shared" si="9"/>
        <v>1</v>
      </c>
      <c r="M28" s="47" t="s">
        <v>21</v>
      </c>
      <c r="N28" s="47" t="s">
        <v>16</v>
      </c>
      <c r="O28" s="48" t="str">
        <f t="shared" si="10"/>
        <v> </v>
      </c>
      <c r="P28" s="48" t="str">
        <f t="shared" si="11"/>
        <v> </v>
      </c>
    </row>
    <row r="29" ht="15.2" spans="1:16">
      <c r="A29" s="61"/>
      <c r="B29" s="65" t="s">
        <v>33</v>
      </c>
      <c r="C29" s="66"/>
      <c r="D29" s="66"/>
      <c r="E29" s="74"/>
      <c r="H29" s="75"/>
      <c r="I29" s="75"/>
      <c r="J29" s="76">
        <f t="shared" si="8"/>
        <v>0</v>
      </c>
      <c r="K29" s="77" t="str">
        <f>IF(SUM(K26:K28)=3,"PALDIES, ŠIS KOMPLEKTS AIZPILDĪTS KOREKTI!","PIEVĒRSIET UZMANĪBU:")</f>
        <v>PIEVĒRSIET UZMANĪBU:</v>
      </c>
      <c r="M29" s="47" t="s">
        <v>17</v>
      </c>
      <c r="N29" s="47" t="s">
        <v>21</v>
      </c>
      <c r="O29" s="48" t="str">
        <f t="shared" si="10"/>
        <v> </v>
      </c>
      <c r="P29" s="48" t="str">
        <f t="shared" si="11"/>
        <v> </v>
      </c>
    </row>
    <row r="30" spans="2:4">
      <c r="B30" s="67"/>
      <c r="C30" s="68"/>
      <c r="D30" s="68"/>
    </row>
    <row r="31" ht="28" spans="1:11">
      <c r="A31" s="61"/>
      <c r="B31" s="62" t="s">
        <v>34</v>
      </c>
      <c r="C31" s="63" t="s">
        <v>8</v>
      </c>
      <c r="D31" s="64" t="s">
        <v>9</v>
      </c>
      <c r="E31" s="72" t="str">
        <f>K35</f>
        <v>PIEVĒRSIET UZMANĪBU:</v>
      </c>
      <c r="H31" s="73">
        <f>COUNTIF(C32:C35,"X")</f>
        <v>0</v>
      </c>
      <c r="I31" s="73">
        <f>COUNTIF(D32:D35,"X")</f>
        <v>0</v>
      </c>
      <c r="J31" s="76">
        <f>IFERROR(VLOOKUP(2,J32:J35,1,FALSE),0)</f>
        <v>0</v>
      </c>
      <c r="K31" s="76" t="str">
        <f>IF(J31=2,"Izvēles ailēs VISVAIRĀK un VISMAZĀK nedrīkst sakrist!"," ")</f>
        <v> </v>
      </c>
    </row>
    <row r="32" ht="15.2" spans="1:16">
      <c r="A32" s="61"/>
      <c r="B32" s="65" t="s">
        <v>35</v>
      </c>
      <c r="C32" s="66"/>
      <c r="D32" s="66"/>
      <c r="E32" s="74" t="str">
        <f>H32</f>
        <v>Ailē VISVAIRĀK jāatzīmē viena izvēle!</v>
      </c>
      <c r="H32" s="73" t="str">
        <f>IF(H31&lt;&gt;1,"Ailē VISVAIRĀK jāatzīmē viena izvēle!"," ")</f>
        <v>Ailē VISVAIRĀK jāatzīmē viena izvēle!</v>
      </c>
      <c r="I32" s="73" t="str">
        <f>IF(I31&lt;&gt;1,"Ailē VISMAZĀK jāatzīmē viena izvēle!"," ")</f>
        <v>Ailē VISMAZĀK jāatzīmē viena izvēle!</v>
      </c>
      <c r="J32" s="76">
        <f>COUNTIF(C32:D32,"X")</f>
        <v>0</v>
      </c>
      <c r="K32" s="77">
        <f>IF(E32=" ",1,0)</f>
        <v>0</v>
      </c>
      <c r="M32" s="47" t="s">
        <v>23</v>
      </c>
      <c r="N32" s="47" t="s">
        <v>23</v>
      </c>
      <c r="O32" s="48" t="str">
        <f>IF(C32="X",M32," ")</f>
        <v> </v>
      </c>
      <c r="P32" s="48" t="str">
        <f>IF(D32="X",N32," ")</f>
        <v> </v>
      </c>
    </row>
    <row r="33" ht="15.2" spans="1:16">
      <c r="A33" s="61"/>
      <c r="B33" s="65" t="s">
        <v>36</v>
      </c>
      <c r="C33" s="66"/>
      <c r="D33" s="66"/>
      <c r="E33" s="74" t="str">
        <f>I32</f>
        <v>Ailē VISMAZĀK jāatzīmē viena izvēle!</v>
      </c>
      <c r="H33" s="75"/>
      <c r="I33" s="75"/>
      <c r="J33" s="76">
        <f t="shared" ref="J33:J35" si="12">COUNTIF(C33:D33,"X")</f>
        <v>0</v>
      </c>
      <c r="K33" s="77">
        <f t="shared" ref="K33:K34" si="13">IF(E33=" ",1,0)</f>
        <v>0</v>
      </c>
      <c r="M33" s="47" t="s">
        <v>16</v>
      </c>
      <c r="N33" s="47" t="s">
        <v>16</v>
      </c>
      <c r="O33" s="48" t="str">
        <f t="shared" ref="O33:O35" si="14">IF(C33="X",M33," ")</f>
        <v> </v>
      </c>
      <c r="P33" s="48" t="str">
        <f t="shared" ref="P33:P35" si="15">IF(D33="X",N33," ")</f>
        <v> </v>
      </c>
    </row>
    <row r="34" ht="15.2" spans="1:16">
      <c r="A34" s="61"/>
      <c r="B34" s="65" t="s">
        <v>37</v>
      </c>
      <c r="C34" s="66"/>
      <c r="D34" s="66"/>
      <c r="E34" s="74" t="str">
        <f>K31</f>
        <v> </v>
      </c>
      <c r="H34" s="75"/>
      <c r="I34" s="75"/>
      <c r="J34" s="76">
        <f t="shared" si="12"/>
        <v>0</v>
      </c>
      <c r="K34" s="77">
        <f t="shared" si="13"/>
        <v>1</v>
      </c>
      <c r="M34" s="47" t="s">
        <v>21</v>
      </c>
      <c r="N34" s="47" t="s">
        <v>19</v>
      </c>
      <c r="O34" s="48" t="str">
        <f t="shared" si="14"/>
        <v> </v>
      </c>
      <c r="P34" s="48" t="str">
        <f t="shared" si="15"/>
        <v> </v>
      </c>
    </row>
    <row r="35" ht="15.2" spans="1:16">
      <c r="A35" s="61"/>
      <c r="B35" s="65" t="s">
        <v>38</v>
      </c>
      <c r="C35" s="66"/>
      <c r="D35" s="66"/>
      <c r="E35" s="74"/>
      <c r="H35" s="75"/>
      <c r="I35" s="75"/>
      <c r="J35" s="76">
        <f t="shared" si="12"/>
        <v>0</v>
      </c>
      <c r="K35" s="77" t="str">
        <f>IF(SUM(K32:K34)=3,"PALDIES, ŠIS KOMPLEKTS AIZPILDĪTS KOREKTI!","PIEVĒRSIET UZMANĪBU:")</f>
        <v>PIEVĒRSIET UZMANĪBU:</v>
      </c>
      <c r="M35" s="47" t="s">
        <v>17</v>
      </c>
      <c r="N35" s="47" t="s">
        <v>17</v>
      </c>
      <c r="O35" s="48" t="str">
        <f t="shared" si="14"/>
        <v> </v>
      </c>
      <c r="P35" s="48" t="str">
        <f t="shared" si="15"/>
        <v> </v>
      </c>
    </row>
    <row r="36" spans="2:4">
      <c r="B36" s="67"/>
      <c r="C36" s="68"/>
      <c r="D36" s="68"/>
    </row>
    <row r="37" ht="28" spans="1:11">
      <c r="A37" s="61"/>
      <c r="B37" s="62" t="s">
        <v>39</v>
      </c>
      <c r="C37" s="63" t="s">
        <v>8</v>
      </c>
      <c r="D37" s="64" t="s">
        <v>9</v>
      </c>
      <c r="E37" s="72" t="str">
        <f>K41</f>
        <v>PIEVĒRSIET UZMANĪBU:</v>
      </c>
      <c r="H37" s="73">
        <f>COUNTIF(C38:C41,"X")</f>
        <v>0</v>
      </c>
      <c r="I37" s="73">
        <f>COUNTIF(D38:D41,"X")</f>
        <v>0</v>
      </c>
      <c r="J37" s="76">
        <f>IFERROR(VLOOKUP(2,J38:J41,1,FALSE),0)</f>
        <v>0</v>
      </c>
      <c r="K37" s="76" t="str">
        <f>IF(J37=2,"Izvēles ailēs VISVAIRĀK un VISMAZĀK nedrīkst sakrist!"," ")</f>
        <v> </v>
      </c>
    </row>
    <row r="38" ht="15.2" spans="1:16">
      <c r="A38" s="61"/>
      <c r="B38" s="65" t="s">
        <v>40</v>
      </c>
      <c r="C38" s="66"/>
      <c r="D38" s="66"/>
      <c r="E38" s="74" t="str">
        <f>H38</f>
        <v>Ailē VISVAIRĀK jāatzīmē viena izvēle!</v>
      </c>
      <c r="H38" s="73" t="str">
        <f>IF(H37&lt;&gt;1,"Ailē VISVAIRĀK jāatzīmē viena izvēle!"," ")</f>
        <v>Ailē VISVAIRĀK jāatzīmē viena izvēle!</v>
      </c>
      <c r="I38" s="73" t="str">
        <f>IF(I37&lt;&gt;1,"Ailē VISMAZĀK jāatzīmē viena izvēle!"," ")</f>
        <v>Ailē VISMAZĀK jāatzīmē viena izvēle!</v>
      </c>
      <c r="J38" s="76">
        <f>COUNTIF(C38:D38,"X")</f>
        <v>0</v>
      </c>
      <c r="K38" s="77">
        <f>IF(E38=" ",1,0)</f>
        <v>0</v>
      </c>
      <c r="M38" s="47" t="s">
        <v>19</v>
      </c>
      <c r="N38" s="47" t="s">
        <v>21</v>
      </c>
      <c r="O38" s="48" t="str">
        <f>IF(C38="X",M38," ")</f>
        <v> </v>
      </c>
      <c r="P38" s="48" t="str">
        <f>IF(D38="X",N38," ")</f>
        <v> </v>
      </c>
    </row>
    <row r="39" ht="15.2" spans="1:16">
      <c r="A39" s="61"/>
      <c r="B39" s="65" t="s">
        <v>41</v>
      </c>
      <c r="C39" s="66"/>
      <c r="D39" s="66"/>
      <c r="E39" s="74" t="str">
        <f>I38</f>
        <v>Ailē VISMAZĀK jāatzīmē viena izvēle!</v>
      </c>
      <c r="H39" s="75"/>
      <c r="I39" s="75"/>
      <c r="J39" s="76">
        <f t="shared" ref="J39:J41" si="16">COUNTIF(C39:D39,"X")</f>
        <v>0</v>
      </c>
      <c r="K39" s="77">
        <f t="shared" ref="K39:K40" si="17">IF(E39=" ",1,0)</f>
        <v>0</v>
      </c>
      <c r="M39" s="47" t="s">
        <v>17</v>
      </c>
      <c r="N39" s="47" t="s">
        <v>17</v>
      </c>
      <c r="O39" s="48" t="str">
        <f t="shared" ref="O39:O41" si="18">IF(C39="X",M39," ")</f>
        <v> </v>
      </c>
      <c r="P39" s="48" t="str">
        <f t="shared" ref="P39:P41" si="19">IF(D39="X",N39," ")</f>
        <v> </v>
      </c>
    </row>
    <row r="40" ht="15.2" spans="1:16">
      <c r="A40" s="61"/>
      <c r="B40" s="65" t="s">
        <v>42</v>
      </c>
      <c r="C40" s="66"/>
      <c r="D40" s="66"/>
      <c r="E40" s="74" t="str">
        <f>K37</f>
        <v> </v>
      </c>
      <c r="H40" s="75"/>
      <c r="I40" s="75"/>
      <c r="J40" s="76">
        <f t="shared" si="16"/>
        <v>0</v>
      </c>
      <c r="K40" s="77">
        <f t="shared" si="17"/>
        <v>1</v>
      </c>
      <c r="M40" s="47" t="s">
        <v>16</v>
      </c>
      <c r="N40" s="47" t="s">
        <v>16</v>
      </c>
      <c r="O40" s="48" t="str">
        <f t="shared" si="18"/>
        <v> </v>
      </c>
      <c r="P40" s="48" t="str">
        <f t="shared" si="19"/>
        <v> </v>
      </c>
    </row>
    <row r="41" ht="15.2" spans="1:16">
      <c r="A41" s="61"/>
      <c r="B41" s="65" t="s">
        <v>43</v>
      </c>
      <c r="C41" s="66"/>
      <c r="D41" s="66"/>
      <c r="E41" s="74"/>
      <c r="H41" s="75"/>
      <c r="I41" s="75"/>
      <c r="J41" s="76">
        <f t="shared" si="16"/>
        <v>0</v>
      </c>
      <c r="K41" s="77" t="str">
        <f>IF(SUM(K38:K40)=3,"PALDIES, ŠIS KOMPLEKTS AIZPILDĪTS KOREKTI!","PIEVĒRSIET UZMANĪBU:")</f>
        <v>PIEVĒRSIET UZMANĪBU:</v>
      </c>
      <c r="M41" s="47" t="s">
        <v>21</v>
      </c>
      <c r="N41" s="47" t="s">
        <v>23</v>
      </c>
      <c r="O41" s="48" t="str">
        <f t="shared" si="18"/>
        <v> </v>
      </c>
      <c r="P41" s="48" t="str">
        <f t="shared" si="19"/>
        <v> </v>
      </c>
    </row>
    <row r="42" spans="2:4">
      <c r="B42" s="67"/>
      <c r="C42" s="68"/>
      <c r="D42" s="68"/>
    </row>
    <row r="43" ht="28" spans="1:11">
      <c r="A43" s="61"/>
      <c r="B43" s="62" t="s">
        <v>44</v>
      </c>
      <c r="C43" s="63" t="s">
        <v>8</v>
      </c>
      <c r="D43" s="64" t="s">
        <v>9</v>
      </c>
      <c r="E43" s="72" t="str">
        <f>K47</f>
        <v>PIEVĒRSIET UZMANĪBU:</v>
      </c>
      <c r="H43" s="73">
        <f>COUNTIF(C44:C47,"X")</f>
        <v>0</v>
      </c>
      <c r="I43" s="73">
        <f>COUNTIF(D44:D47,"X")</f>
        <v>0</v>
      </c>
      <c r="J43" s="76">
        <f>IFERROR(VLOOKUP(2,J44:J47,1,FALSE),0)</f>
        <v>0</v>
      </c>
      <c r="K43" s="76" t="str">
        <f>IF(J43=2,"Izvēles ailēs VISVAIRĀK un VISMAZĀK nedrīkst sakrist!"," ")</f>
        <v> </v>
      </c>
    </row>
    <row r="44" ht="15.2" spans="1:16">
      <c r="A44" s="61"/>
      <c r="B44" s="65" t="s">
        <v>45</v>
      </c>
      <c r="C44" s="66"/>
      <c r="D44" s="66"/>
      <c r="E44" s="74" t="str">
        <f>H44</f>
        <v>Ailē VISVAIRĀK jāatzīmē viena izvēle!</v>
      </c>
      <c r="H44" s="73" t="str">
        <f>IF(H43&lt;&gt;1,"Ailē VISVAIRĀK jāatzīmē viena izvēle!"," ")</f>
        <v>Ailē VISVAIRĀK jāatzīmē viena izvēle!</v>
      </c>
      <c r="I44" s="73" t="str">
        <f>IF(I43&lt;&gt;1,"Ailē VISMAZĀK jāatzīmē viena izvēle!"," ")</f>
        <v>Ailē VISMAZĀK jāatzīmē viena izvēle!</v>
      </c>
      <c r="J44" s="76">
        <f>COUNTIF(C44:D44,"X")</f>
        <v>0</v>
      </c>
      <c r="K44" s="77">
        <f>IF(E44=" ",1,0)</f>
        <v>0</v>
      </c>
      <c r="M44" s="47" t="s">
        <v>23</v>
      </c>
      <c r="N44" s="47" t="s">
        <v>21</v>
      </c>
      <c r="O44" s="48" t="str">
        <f>IF(C44="X",M44," ")</f>
        <v> </v>
      </c>
      <c r="P44" s="48" t="str">
        <f>IF(D44="X",N44," ")</f>
        <v> </v>
      </c>
    </row>
    <row r="45" ht="15.2" spans="1:16">
      <c r="A45" s="61"/>
      <c r="B45" s="65" t="s">
        <v>46</v>
      </c>
      <c r="C45" s="66"/>
      <c r="D45" s="66"/>
      <c r="E45" s="74" t="str">
        <f>I44</f>
        <v>Ailē VISMAZĀK jāatzīmē viena izvēle!</v>
      </c>
      <c r="H45" s="75"/>
      <c r="I45" s="75"/>
      <c r="J45" s="76">
        <f t="shared" ref="J45:J47" si="20">COUNTIF(C45:D45,"X")</f>
        <v>0</v>
      </c>
      <c r="K45" s="77">
        <f t="shared" ref="K45:K46" si="21">IF(E45=" ",1,0)</f>
        <v>0</v>
      </c>
      <c r="M45" s="47" t="s">
        <v>17</v>
      </c>
      <c r="N45" s="47" t="s">
        <v>17</v>
      </c>
      <c r="O45" s="48" t="str">
        <f t="shared" ref="O45:O47" si="22">IF(C45="X",M45," ")</f>
        <v> </v>
      </c>
      <c r="P45" s="48" t="str">
        <f t="shared" ref="P45:P47" si="23">IF(D45="X",N45," ")</f>
        <v> </v>
      </c>
    </row>
    <row r="46" ht="15.2" spans="1:16">
      <c r="A46" s="61"/>
      <c r="B46" s="65" t="s">
        <v>47</v>
      </c>
      <c r="C46" s="66"/>
      <c r="D46" s="66"/>
      <c r="E46" s="74" t="str">
        <f>K43</f>
        <v> </v>
      </c>
      <c r="H46" s="75"/>
      <c r="I46" s="75"/>
      <c r="J46" s="76">
        <f t="shared" si="20"/>
        <v>0</v>
      </c>
      <c r="K46" s="77">
        <f t="shared" si="21"/>
        <v>1</v>
      </c>
      <c r="M46" s="47" t="s">
        <v>19</v>
      </c>
      <c r="N46" s="47" t="s">
        <v>19</v>
      </c>
      <c r="O46" s="48" t="str">
        <f t="shared" si="22"/>
        <v> </v>
      </c>
      <c r="P46" s="48" t="str">
        <f t="shared" si="23"/>
        <v> </v>
      </c>
    </row>
    <row r="47" ht="15.2" spans="1:16">
      <c r="A47" s="61"/>
      <c r="B47" s="65" t="s">
        <v>48</v>
      </c>
      <c r="C47" s="66"/>
      <c r="D47" s="66"/>
      <c r="E47" s="74"/>
      <c r="H47" s="75"/>
      <c r="I47" s="75"/>
      <c r="J47" s="76">
        <f t="shared" si="20"/>
        <v>0</v>
      </c>
      <c r="K47" s="77" t="str">
        <f>IF(SUM(K44:K46)=3,"PALDIES, ŠIS KOMPLEKTS AIZPILDĪTS KOREKTI!","PIEVĒRSIET UZMANĪBU:")</f>
        <v>PIEVĒRSIET UZMANĪBU:</v>
      </c>
      <c r="M47" s="47" t="s">
        <v>16</v>
      </c>
      <c r="N47" s="47" t="s">
        <v>16</v>
      </c>
      <c r="O47" s="48" t="str">
        <f t="shared" si="22"/>
        <v> </v>
      </c>
      <c r="P47" s="48" t="str">
        <f t="shared" si="23"/>
        <v> </v>
      </c>
    </row>
    <row r="48" spans="2:4">
      <c r="B48" s="67"/>
      <c r="C48" s="68"/>
      <c r="D48" s="68"/>
    </row>
    <row r="49" ht="28" spans="1:11">
      <c r="A49" s="61"/>
      <c r="B49" s="62" t="s">
        <v>49</v>
      </c>
      <c r="C49" s="63" t="s">
        <v>8</v>
      </c>
      <c r="D49" s="64" t="s">
        <v>9</v>
      </c>
      <c r="E49" s="72" t="str">
        <f>K53</f>
        <v>PIEVĒRSIET UZMANĪBU:</v>
      </c>
      <c r="H49" s="73">
        <f>COUNTIF(C50:C53,"X")</f>
        <v>0</v>
      </c>
      <c r="I49" s="73">
        <f>COUNTIF(D50:D53,"X")</f>
        <v>0</v>
      </c>
      <c r="J49" s="76">
        <f>IFERROR(VLOOKUP(2,J50:J53,1,FALSE),0)</f>
        <v>0</v>
      </c>
      <c r="K49" s="76" t="str">
        <f>IF(J49=2,"Izvēles ailēs VISVAIRĀK un VISMAZĀK nedrīkst sakrist!"," ")</f>
        <v> </v>
      </c>
    </row>
    <row r="50" ht="15.2" spans="1:16">
      <c r="A50" s="61"/>
      <c r="B50" s="65" t="s">
        <v>50</v>
      </c>
      <c r="C50" s="66"/>
      <c r="D50" s="66"/>
      <c r="E50" s="74" t="str">
        <f>H50</f>
        <v>Ailē VISVAIRĀK jāatzīmē viena izvēle!</v>
      </c>
      <c r="H50" s="73" t="str">
        <f>IF(H49&lt;&gt;1,"Ailē VISVAIRĀK jāatzīmē viena izvēle!"," ")</f>
        <v>Ailē VISVAIRĀK jāatzīmē viena izvēle!</v>
      </c>
      <c r="I50" s="73" t="str">
        <f>IF(I49&lt;&gt;1,"Ailē VISMAZĀK jāatzīmē viena izvēle!"," ")</f>
        <v>Ailē VISMAZĀK jāatzīmē viena izvēle!</v>
      </c>
      <c r="J50" s="76">
        <f>COUNTIF(C50:D50,"X")</f>
        <v>0</v>
      </c>
      <c r="K50" s="77">
        <f>IF(E50=" ",1,0)</f>
        <v>0</v>
      </c>
      <c r="M50" s="47" t="s">
        <v>16</v>
      </c>
      <c r="N50" s="47" t="s">
        <v>21</v>
      </c>
      <c r="O50" s="48" t="str">
        <f>IF(C50="X",M50," ")</f>
        <v> </v>
      </c>
      <c r="P50" s="48" t="str">
        <f>IF(D50="X",N50," ")</f>
        <v> </v>
      </c>
    </row>
    <row r="51" ht="15.2" spans="1:16">
      <c r="A51" s="61"/>
      <c r="B51" s="65" t="s">
        <v>51</v>
      </c>
      <c r="C51" s="66"/>
      <c r="D51" s="66"/>
      <c r="E51" s="74" t="str">
        <f>I50</f>
        <v>Ailē VISMAZĀK jāatzīmē viena izvēle!</v>
      </c>
      <c r="H51" s="75"/>
      <c r="I51" s="75"/>
      <c r="J51" s="76">
        <f t="shared" ref="J51:J53" si="24">COUNTIF(C51:D51,"X")</f>
        <v>0</v>
      </c>
      <c r="K51" s="77">
        <f t="shared" ref="K51:K52" si="25">IF(E51=" ",1,0)</f>
        <v>0</v>
      </c>
      <c r="M51" s="47" t="s">
        <v>19</v>
      </c>
      <c r="N51" s="47" t="s">
        <v>19</v>
      </c>
      <c r="O51" s="48" t="str">
        <f t="shared" ref="O51:O53" si="26">IF(C51="X",M51," ")</f>
        <v> </v>
      </c>
      <c r="P51" s="48" t="str">
        <f t="shared" ref="P51:P53" si="27">IF(D51="X",N51," ")</f>
        <v> </v>
      </c>
    </row>
    <row r="52" ht="15.2" spans="1:16">
      <c r="A52" s="61"/>
      <c r="B52" s="65" t="s">
        <v>52</v>
      </c>
      <c r="C52" s="66"/>
      <c r="D52" s="66"/>
      <c r="E52" s="74" t="str">
        <f>K49</f>
        <v> </v>
      </c>
      <c r="H52" s="75"/>
      <c r="I52" s="75"/>
      <c r="J52" s="76">
        <f t="shared" si="24"/>
        <v>0</v>
      </c>
      <c r="K52" s="77">
        <f t="shared" si="25"/>
        <v>1</v>
      </c>
      <c r="M52" s="47" t="s">
        <v>21</v>
      </c>
      <c r="N52" s="47" t="s">
        <v>23</v>
      </c>
      <c r="O52" s="48" t="str">
        <f t="shared" si="26"/>
        <v> </v>
      </c>
      <c r="P52" s="48" t="str">
        <f t="shared" si="27"/>
        <v> </v>
      </c>
    </row>
    <row r="53" ht="15.2" spans="1:16">
      <c r="A53" s="61"/>
      <c r="B53" s="65" t="s">
        <v>53</v>
      </c>
      <c r="C53" s="66"/>
      <c r="D53" s="66"/>
      <c r="E53" s="74"/>
      <c r="H53" s="75"/>
      <c r="I53" s="75"/>
      <c r="J53" s="76">
        <f t="shared" si="24"/>
        <v>0</v>
      </c>
      <c r="K53" s="77" t="str">
        <f>IF(SUM(K50:K52)=3,"PALDIES, ŠIS KOMPLEKTS AIZPILDĪTS KOREKTI!","PIEVĒRSIET UZMANĪBU:")</f>
        <v>PIEVĒRSIET UZMANĪBU:</v>
      </c>
      <c r="M53" s="47" t="s">
        <v>21</v>
      </c>
      <c r="N53" s="47" t="s">
        <v>17</v>
      </c>
      <c r="O53" s="48" t="str">
        <f t="shared" si="26"/>
        <v> </v>
      </c>
      <c r="P53" s="48" t="str">
        <f t="shared" si="27"/>
        <v> </v>
      </c>
    </row>
    <row r="54" spans="2:4">
      <c r="B54" s="67"/>
      <c r="C54" s="68"/>
      <c r="D54" s="68"/>
    </row>
    <row r="55" ht="28" spans="1:11">
      <c r="A55" s="61"/>
      <c r="B55" s="62" t="s">
        <v>54</v>
      </c>
      <c r="C55" s="63" t="s">
        <v>8</v>
      </c>
      <c r="D55" s="64" t="s">
        <v>9</v>
      </c>
      <c r="E55" s="72" t="str">
        <f>K59</f>
        <v>PIEVĒRSIET UZMANĪBU:</v>
      </c>
      <c r="H55" s="73">
        <f>COUNTIF(C56:C59,"X")</f>
        <v>0</v>
      </c>
      <c r="I55" s="73">
        <f>COUNTIF(D56:D59,"X")</f>
        <v>0</v>
      </c>
      <c r="J55" s="76">
        <f>IFERROR(VLOOKUP(2,J56:J59,1,FALSE),0)</f>
        <v>0</v>
      </c>
      <c r="K55" s="76" t="str">
        <f>IF(J55=2,"Izvēles ailēs VISVAIRĀK un VISMAZĀK nedrīkst sakrist!"," ")</f>
        <v> </v>
      </c>
    </row>
    <row r="56" ht="15.2" spans="1:16">
      <c r="A56" s="61"/>
      <c r="B56" s="65" t="s">
        <v>55</v>
      </c>
      <c r="C56" s="66"/>
      <c r="D56" s="66"/>
      <c r="E56" s="74" t="str">
        <f>H56</f>
        <v>Ailē VISVAIRĀK jāatzīmē viena izvēle!</v>
      </c>
      <c r="H56" s="73" t="str">
        <f>IF(H55&lt;&gt;1,"Ailē VISVAIRĀK jāatzīmē viena izvēle!"," ")</f>
        <v>Ailē VISVAIRĀK jāatzīmē viena izvēle!</v>
      </c>
      <c r="I56" s="73" t="str">
        <f>IF(I55&lt;&gt;1,"Ailē VISMAZĀK jāatzīmē viena izvēle!"," ")</f>
        <v>Ailē VISMAZĀK jāatzīmē viena izvēle!</v>
      </c>
      <c r="J56" s="76">
        <f>COUNTIF(C56:D56,"X")</f>
        <v>0</v>
      </c>
      <c r="K56" s="77">
        <f>IF(E56=" ",1,0)</f>
        <v>0</v>
      </c>
      <c r="M56" s="47" t="s">
        <v>19</v>
      </c>
      <c r="N56" s="47" t="s">
        <v>19</v>
      </c>
      <c r="O56" s="48" t="str">
        <f>IF(C56="X",M56," ")</f>
        <v> </v>
      </c>
      <c r="P56" s="48" t="str">
        <f>IF(D56="X",N56," ")</f>
        <v> </v>
      </c>
    </row>
    <row r="57" ht="15.2" spans="1:16">
      <c r="A57" s="61"/>
      <c r="B57" s="65" t="s">
        <v>56</v>
      </c>
      <c r="C57" s="66"/>
      <c r="D57" s="66"/>
      <c r="E57" s="74" t="str">
        <f>I56</f>
        <v>Ailē VISMAZĀK jāatzīmē viena izvēle!</v>
      </c>
      <c r="H57" s="75"/>
      <c r="I57" s="75"/>
      <c r="J57" s="76">
        <f t="shared" ref="J57:J59" si="28">COUNTIF(C57:D57,"X")</f>
        <v>0</v>
      </c>
      <c r="K57" s="77">
        <f t="shared" ref="K57:K58" si="29">IF(E57=" ",1,0)</f>
        <v>0</v>
      </c>
      <c r="M57" s="47" t="s">
        <v>16</v>
      </c>
      <c r="N57" s="47" t="s">
        <v>16</v>
      </c>
      <c r="O57" s="48" t="str">
        <f t="shared" ref="O57:O59" si="30">IF(C57="X",M57," ")</f>
        <v> </v>
      </c>
      <c r="P57" s="48" t="str">
        <f t="shared" ref="P57:P59" si="31">IF(D57="X",N57," ")</f>
        <v> </v>
      </c>
    </row>
    <row r="58" ht="15.2" spans="1:16">
      <c r="A58" s="61"/>
      <c r="B58" s="65" t="s">
        <v>57</v>
      </c>
      <c r="C58" s="66"/>
      <c r="D58" s="66"/>
      <c r="E58" s="74" t="str">
        <f>K55</f>
        <v> </v>
      </c>
      <c r="H58" s="75"/>
      <c r="I58" s="75"/>
      <c r="J58" s="76">
        <f t="shared" si="28"/>
        <v>0</v>
      </c>
      <c r="K58" s="77">
        <f t="shared" si="29"/>
        <v>1</v>
      </c>
      <c r="M58" s="47" t="s">
        <v>23</v>
      </c>
      <c r="N58" s="47" t="s">
        <v>23</v>
      </c>
      <c r="O58" s="48" t="str">
        <f t="shared" si="30"/>
        <v> </v>
      </c>
      <c r="P58" s="48" t="str">
        <f t="shared" si="31"/>
        <v> </v>
      </c>
    </row>
    <row r="59" ht="15.2" spans="1:16">
      <c r="A59" s="61"/>
      <c r="B59" s="65" t="s">
        <v>58</v>
      </c>
      <c r="C59" s="66"/>
      <c r="D59" s="66"/>
      <c r="E59" s="74"/>
      <c r="H59" s="75"/>
      <c r="I59" s="75"/>
      <c r="J59" s="76">
        <f t="shared" si="28"/>
        <v>0</v>
      </c>
      <c r="K59" s="77" t="str">
        <f>IF(SUM(K56:K58)=3,"PALDIES, ŠIS KOMPLEKTS AIZPILDĪTS KOREKTI!","PIEVĒRSIET UZMANĪBU:")</f>
        <v>PIEVĒRSIET UZMANĪBU:</v>
      </c>
      <c r="M59" s="47" t="s">
        <v>17</v>
      </c>
      <c r="N59" s="47" t="s">
        <v>17</v>
      </c>
      <c r="O59" s="48" t="str">
        <f t="shared" si="30"/>
        <v> </v>
      </c>
      <c r="P59" s="48" t="str">
        <f t="shared" si="31"/>
        <v> </v>
      </c>
    </row>
    <row r="60" spans="2:4">
      <c r="B60" s="67"/>
      <c r="C60" s="68"/>
      <c r="D60" s="68"/>
    </row>
    <row r="61" ht="28" spans="1:11">
      <c r="A61" s="61"/>
      <c r="B61" s="62" t="s">
        <v>59</v>
      </c>
      <c r="C61" s="63" t="s">
        <v>8</v>
      </c>
      <c r="D61" s="64" t="s">
        <v>9</v>
      </c>
      <c r="E61" s="72" t="str">
        <f>K65</f>
        <v>PIEVĒRSIET UZMANĪBU:</v>
      </c>
      <c r="H61" s="73">
        <f>COUNTIF(C62:C65,"X")</f>
        <v>0</v>
      </c>
      <c r="I61" s="73">
        <f>COUNTIF(D62:D65,"X")</f>
        <v>0</v>
      </c>
      <c r="J61" s="76">
        <f>IFERROR(VLOOKUP(2,J62:J65,1,FALSE),0)</f>
        <v>0</v>
      </c>
      <c r="K61" s="76" t="str">
        <f>IF(J61=2,"Izvēles ailēs VISVAIRĀK un VISMAZĀK nedrīkst sakrist!"," ")</f>
        <v> </v>
      </c>
    </row>
    <row r="62" ht="15.2" spans="1:16">
      <c r="A62" s="61"/>
      <c r="B62" s="65" t="s">
        <v>60</v>
      </c>
      <c r="C62" s="66"/>
      <c r="D62" s="66"/>
      <c r="E62" s="74" t="str">
        <f>H62</f>
        <v>Ailē VISVAIRĀK jāatzīmē viena izvēle!</v>
      </c>
      <c r="H62" s="73" t="str">
        <f>IF(H61&lt;&gt;1,"Ailē VISVAIRĀK jāatzīmē viena izvēle!"," ")</f>
        <v>Ailē VISVAIRĀK jāatzīmē viena izvēle!</v>
      </c>
      <c r="I62" s="73" t="str">
        <f>IF(I61&lt;&gt;1,"Ailē VISMAZĀK jāatzīmē viena izvēle!"," ")</f>
        <v>Ailē VISMAZĀK jāatzīmē viena izvēle!</v>
      </c>
      <c r="J62" s="76">
        <f>COUNTIF(C62:D62,"X")</f>
        <v>0</v>
      </c>
      <c r="K62" s="77">
        <f>IF(E62=" ",1,0)</f>
        <v>0</v>
      </c>
      <c r="M62" s="47" t="s">
        <v>17</v>
      </c>
      <c r="N62" s="47" t="s">
        <v>17</v>
      </c>
      <c r="O62" s="48" t="str">
        <f>IF(C62="X",M62," ")</f>
        <v> </v>
      </c>
      <c r="P62" s="48" t="str">
        <f>IF(D62="X",N62," ")</f>
        <v> </v>
      </c>
    </row>
    <row r="63" ht="15.2" spans="1:16">
      <c r="A63" s="61"/>
      <c r="B63" s="65" t="s">
        <v>61</v>
      </c>
      <c r="C63" s="66"/>
      <c r="D63" s="66"/>
      <c r="E63" s="74" t="str">
        <f>I62</f>
        <v>Ailē VISMAZĀK jāatzīmē viena izvēle!</v>
      </c>
      <c r="H63" s="75"/>
      <c r="I63" s="75"/>
      <c r="J63" s="76">
        <f t="shared" ref="J63:J65" si="32">COUNTIF(C63:D63,"X")</f>
        <v>0</v>
      </c>
      <c r="K63" s="77">
        <f t="shared" ref="K63:K64" si="33">IF(E63=" ",1,0)</f>
        <v>0</v>
      </c>
      <c r="M63" s="47" t="s">
        <v>23</v>
      </c>
      <c r="N63" s="47" t="s">
        <v>23</v>
      </c>
      <c r="O63" s="48" t="str">
        <f t="shared" ref="O63:O65" si="34">IF(C63="X",M63," ")</f>
        <v> </v>
      </c>
      <c r="P63" s="48" t="str">
        <f t="shared" ref="P63:P65" si="35">IF(D63="X",N63," ")</f>
        <v> </v>
      </c>
    </row>
    <row r="64" ht="15.2" spans="1:16">
      <c r="A64" s="61"/>
      <c r="B64" s="65" t="s">
        <v>62</v>
      </c>
      <c r="C64" s="66"/>
      <c r="D64" s="66"/>
      <c r="E64" s="74" t="str">
        <f>K61</f>
        <v> </v>
      </c>
      <c r="H64" s="75"/>
      <c r="I64" s="75"/>
      <c r="J64" s="76">
        <f t="shared" si="32"/>
        <v>0</v>
      </c>
      <c r="K64" s="77">
        <f t="shared" si="33"/>
        <v>1</v>
      </c>
      <c r="M64" s="47" t="s">
        <v>21</v>
      </c>
      <c r="N64" s="47" t="s">
        <v>19</v>
      </c>
      <c r="O64" s="48" t="str">
        <f t="shared" si="34"/>
        <v> </v>
      </c>
      <c r="P64" s="48" t="str">
        <f t="shared" si="35"/>
        <v> </v>
      </c>
    </row>
    <row r="65" ht="15.2" spans="1:16">
      <c r="A65" s="61"/>
      <c r="B65" s="65" t="s">
        <v>63</v>
      </c>
      <c r="C65" s="66"/>
      <c r="D65" s="66"/>
      <c r="E65" s="74"/>
      <c r="H65" s="75"/>
      <c r="I65" s="75"/>
      <c r="J65" s="76">
        <f t="shared" si="32"/>
        <v>0</v>
      </c>
      <c r="K65" s="77" t="str">
        <f>IF(SUM(K62:K64)=3,"PALDIES, ŠIS KOMPLEKTS AIZPILDĪTS KOREKTI!","PIEVĒRSIET UZMANĪBU:")</f>
        <v>PIEVĒRSIET UZMANĪBU:</v>
      </c>
      <c r="M65" s="47" t="s">
        <v>21</v>
      </c>
      <c r="N65" s="47" t="s">
        <v>16</v>
      </c>
      <c r="O65" s="48" t="str">
        <f t="shared" si="34"/>
        <v> </v>
      </c>
      <c r="P65" s="48" t="str">
        <f t="shared" si="35"/>
        <v> </v>
      </c>
    </row>
    <row r="66" spans="2:4">
      <c r="B66" s="67"/>
      <c r="C66" s="68"/>
      <c r="D66" s="68"/>
    </row>
    <row r="67" ht="28" spans="1:11">
      <c r="A67" s="61"/>
      <c r="B67" s="62" t="s">
        <v>64</v>
      </c>
      <c r="C67" s="63" t="s">
        <v>8</v>
      </c>
      <c r="D67" s="64" t="s">
        <v>9</v>
      </c>
      <c r="E67" s="72" t="str">
        <f>K71</f>
        <v>PIEVĒRSIET UZMANĪBU:</v>
      </c>
      <c r="H67" s="73">
        <f>COUNTIF(C68:C71,"X")</f>
        <v>0</v>
      </c>
      <c r="I67" s="73">
        <f>COUNTIF(D68:D71,"X")</f>
        <v>0</v>
      </c>
      <c r="J67" s="76">
        <f>IFERROR(VLOOKUP(2,J68:J71,1,FALSE),0)</f>
        <v>0</v>
      </c>
      <c r="K67" s="76" t="str">
        <f>IF(J67=2,"Izvēles ailēs VISVAIRĀK un VISMAZĀK nedrīkst sakrist!"," ")</f>
        <v> </v>
      </c>
    </row>
    <row r="68" ht="15.2" spans="1:16">
      <c r="A68" s="61"/>
      <c r="B68" s="65" t="s">
        <v>65</v>
      </c>
      <c r="C68" s="66"/>
      <c r="D68" s="66"/>
      <c r="E68" s="74" t="str">
        <f>H68</f>
        <v>Ailē VISVAIRĀK jāatzīmē viena izvēle!</v>
      </c>
      <c r="H68" s="73" t="str">
        <f>IF(H67&lt;&gt;1,"Ailē VISVAIRĀK jāatzīmē viena izvēle!"," ")</f>
        <v>Ailē VISVAIRĀK jāatzīmē viena izvēle!</v>
      </c>
      <c r="I68" s="73" t="str">
        <f>IF(I67&lt;&gt;1,"Ailē VISMAZĀK jāatzīmē viena izvēle!"," ")</f>
        <v>Ailē VISMAZĀK jāatzīmē viena izvēle!</v>
      </c>
      <c r="J68" s="76">
        <f>COUNTIF(C68:D68,"X")</f>
        <v>0</v>
      </c>
      <c r="K68" s="77">
        <f>IF(E68=" ",1,0)</f>
        <v>0</v>
      </c>
      <c r="M68" s="47" t="s">
        <v>21</v>
      </c>
      <c r="N68" s="47" t="s">
        <v>23</v>
      </c>
      <c r="O68" s="48" t="str">
        <f>IF(C68="X",M68," ")</f>
        <v> </v>
      </c>
      <c r="P68" s="48" t="str">
        <f>IF(D68="X",N68," ")</f>
        <v> </v>
      </c>
    </row>
    <row r="69" ht="15.2" spans="1:16">
      <c r="A69" s="61"/>
      <c r="B69" s="65" t="s">
        <v>66</v>
      </c>
      <c r="C69" s="66"/>
      <c r="D69" s="66"/>
      <c r="E69" s="74" t="str">
        <f>I68</f>
        <v>Ailē VISMAZĀK jāatzīmē viena izvēle!</v>
      </c>
      <c r="H69" s="75"/>
      <c r="I69" s="75"/>
      <c r="J69" s="76">
        <f t="shared" ref="J69:J71" si="36">COUNTIF(C69:D69,"X")</f>
        <v>0</v>
      </c>
      <c r="K69" s="77">
        <f t="shared" ref="K69:K70" si="37">IF(E69=" ",1,0)</f>
        <v>0</v>
      </c>
      <c r="M69" s="47" t="s">
        <v>17</v>
      </c>
      <c r="N69" s="47" t="s">
        <v>17</v>
      </c>
      <c r="O69" s="48" t="str">
        <f t="shared" ref="O69:O71" si="38">IF(C69="X",M69," ")</f>
        <v> </v>
      </c>
      <c r="P69" s="48" t="str">
        <f t="shared" ref="P69:P71" si="39">IF(D69="X",N69," ")</f>
        <v> </v>
      </c>
    </row>
    <row r="70" ht="15.2" spans="1:16">
      <c r="A70" s="61"/>
      <c r="B70" s="65" t="s">
        <v>67</v>
      </c>
      <c r="C70" s="66"/>
      <c r="D70" s="66"/>
      <c r="E70" s="74" t="str">
        <f>K67</f>
        <v> </v>
      </c>
      <c r="H70" s="75"/>
      <c r="I70" s="75"/>
      <c r="J70" s="76">
        <f t="shared" si="36"/>
        <v>0</v>
      </c>
      <c r="K70" s="77">
        <f t="shared" si="37"/>
        <v>1</v>
      </c>
      <c r="M70" s="47" t="s">
        <v>16</v>
      </c>
      <c r="N70" s="47" t="s">
        <v>16</v>
      </c>
      <c r="O70" s="48" t="str">
        <f t="shared" si="38"/>
        <v> </v>
      </c>
      <c r="P70" s="48" t="str">
        <f t="shared" si="39"/>
        <v> </v>
      </c>
    </row>
    <row r="71" ht="15.2" spans="1:16">
      <c r="A71" s="61"/>
      <c r="B71" s="65" t="s">
        <v>68</v>
      </c>
      <c r="C71" s="66"/>
      <c r="D71" s="66"/>
      <c r="E71" s="74"/>
      <c r="H71" s="75"/>
      <c r="I71" s="75"/>
      <c r="J71" s="76">
        <f t="shared" si="36"/>
        <v>0</v>
      </c>
      <c r="K71" s="77" t="str">
        <f>IF(SUM(K68:K70)=3,"PALDIES, ŠIS KOMPLEKTS AIZPILDĪTS KOREKTI!","PIEVĒRSIET UZMANĪBU:")</f>
        <v>PIEVĒRSIET UZMANĪBU:</v>
      </c>
      <c r="M71" s="47" t="s">
        <v>19</v>
      </c>
      <c r="N71" s="47" t="s">
        <v>21</v>
      </c>
      <c r="O71" s="48" t="str">
        <f t="shared" si="38"/>
        <v> </v>
      </c>
      <c r="P71" s="48" t="str">
        <f t="shared" si="39"/>
        <v> </v>
      </c>
    </row>
    <row r="72" spans="2:4">
      <c r="B72" s="67"/>
      <c r="C72" s="68"/>
      <c r="D72" s="68"/>
    </row>
    <row r="73" ht="28" spans="1:11">
      <c r="A73" s="61"/>
      <c r="B73" s="62" t="s">
        <v>69</v>
      </c>
      <c r="C73" s="63" t="s">
        <v>8</v>
      </c>
      <c r="D73" s="64" t="s">
        <v>9</v>
      </c>
      <c r="E73" s="72" t="str">
        <f>K77</f>
        <v>PIEVĒRSIET UZMANĪBU:</v>
      </c>
      <c r="H73" s="73">
        <f>COUNTIF(C74:C77,"X")</f>
        <v>0</v>
      </c>
      <c r="I73" s="73">
        <f>COUNTIF(D74:D77,"X")</f>
        <v>0</v>
      </c>
      <c r="J73" s="76">
        <f>IFERROR(VLOOKUP(2,J74:J77,1,FALSE),0)</f>
        <v>0</v>
      </c>
      <c r="K73" s="76" t="str">
        <f>IF(J73=2,"Izvēles ailēs VISVAIRĀK un VISMAZĀK nedrīkst sakrist!"," ")</f>
        <v> </v>
      </c>
    </row>
    <row r="74" ht="15.2" spans="1:16">
      <c r="A74" s="61"/>
      <c r="B74" s="65" t="s">
        <v>70</v>
      </c>
      <c r="C74" s="66"/>
      <c r="D74" s="66"/>
      <c r="E74" s="74" t="str">
        <f>H74</f>
        <v>Ailē VISVAIRĀK jāatzīmē viena izvēle!</v>
      </c>
      <c r="H74" s="73" t="str">
        <f>IF(H73&lt;&gt;1,"Ailē VISVAIRĀK jāatzīmē viena izvēle!"," ")</f>
        <v>Ailē VISVAIRĀK jāatzīmē viena izvēle!</v>
      </c>
      <c r="I74" s="73" t="str">
        <f>IF(I73&lt;&gt;1,"Ailē VISMAZĀK jāatzīmē viena izvēle!"," ")</f>
        <v>Ailē VISMAZĀK jāatzīmē viena izvēle!</v>
      </c>
      <c r="J74" s="76">
        <f>COUNTIF(C74:D74,"X")</f>
        <v>0</v>
      </c>
      <c r="K74" s="77">
        <f>IF(E74=" ",1,0)</f>
        <v>0</v>
      </c>
      <c r="M74" s="47" t="s">
        <v>16</v>
      </c>
      <c r="N74" s="47" t="s">
        <v>21</v>
      </c>
      <c r="O74" s="48" t="str">
        <f>IF(C74="X",M74," ")</f>
        <v> </v>
      </c>
      <c r="P74" s="48" t="str">
        <f>IF(D74="X",N74," ")</f>
        <v> </v>
      </c>
    </row>
    <row r="75" ht="15.2" spans="1:16">
      <c r="A75" s="61"/>
      <c r="B75" s="65" t="s">
        <v>71</v>
      </c>
      <c r="C75" s="66"/>
      <c r="D75" s="66"/>
      <c r="E75" s="74" t="str">
        <f>I74</f>
        <v>Ailē VISMAZĀK jāatzīmē viena izvēle!</v>
      </c>
      <c r="H75" s="75"/>
      <c r="I75" s="75"/>
      <c r="J75" s="76">
        <f t="shared" ref="J75:J77" si="40">COUNTIF(C75:D75,"X")</f>
        <v>0</v>
      </c>
      <c r="K75" s="77">
        <f t="shared" ref="K75:K76" si="41">IF(E75=" ",1,0)</f>
        <v>0</v>
      </c>
      <c r="M75" s="47" t="s">
        <v>21</v>
      </c>
      <c r="N75" s="47" t="s">
        <v>19</v>
      </c>
      <c r="O75" s="48" t="str">
        <f t="shared" ref="O75:O77" si="42">IF(C75="X",M75," ")</f>
        <v> </v>
      </c>
      <c r="P75" s="48" t="str">
        <f t="shared" ref="P75:P77" si="43">IF(D75="X",N75," ")</f>
        <v> </v>
      </c>
    </row>
    <row r="76" ht="15.2" spans="1:16">
      <c r="A76" s="61"/>
      <c r="B76" s="65" t="s">
        <v>72</v>
      </c>
      <c r="C76" s="66"/>
      <c r="D76" s="66"/>
      <c r="E76" s="74" t="str">
        <f>K73</f>
        <v> </v>
      </c>
      <c r="H76" s="75"/>
      <c r="I76" s="75"/>
      <c r="J76" s="76">
        <f t="shared" si="40"/>
        <v>0</v>
      </c>
      <c r="K76" s="77">
        <f t="shared" si="41"/>
        <v>1</v>
      </c>
      <c r="M76" s="47" t="s">
        <v>17</v>
      </c>
      <c r="N76" s="47" t="s">
        <v>17</v>
      </c>
      <c r="O76" s="48" t="str">
        <f t="shared" si="42"/>
        <v> </v>
      </c>
      <c r="P76" s="48" t="str">
        <f t="shared" si="43"/>
        <v> </v>
      </c>
    </row>
    <row r="77" ht="15.2" spans="1:16">
      <c r="A77" s="61"/>
      <c r="B77" s="65" t="s">
        <v>73</v>
      </c>
      <c r="C77" s="66"/>
      <c r="D77" s="66"/>
      <c r="E77" s="74"/>
      <c r="H77" s="75"/>
      <c r="I77" s="75"/>
      <c r="J77" s="76">
        <f t="shared" si="40"/>
        <v>0</v>
      </c>
      <c r="K77" s="77" t="str">
        <f>IF(SUM(K74:K76)=3,"PALDIES, ŠIS KOMPLEKTS AIZPILDĪTS KOREKTI!","PIEVĒRSIET UZMANĪBU:")</f>
        <v>PIEVĒRSIET UZMANĪBU:</v>
      </c>
      <c r="M77" s="47" t="s">
        <v>23</v>
      </c>
      <c r="N77" s="47" t="s">
        <v>23</v>
      </c>
      <c r="O77" s="48" t="str">
        <f t="shared" si="42"/>
        <v> </v>
      </c>
      <c r="P77" s="48" t="str">
        <f t="shared" si="43"/>
        <v> </v>
      </c>
    </row>
    <row r="78" spans="2:4">
      <c r="B78" s="67"/>
      <c r="C78" s="68"/>
      <c r="D78" s="68"/>
    </row>
    <row r="79" ht="28" spans="1:11">
      <c r="A79" s="61"/>
      <c r="B79" s="62" t="s">
        <v>74</v>
      </c>
      <c r="C79" s="63" t="s">
        <v>8</v>
      </c>
      <c r="D79" s="64" t="s">
        <v>9</v>
      </c>
      <c r="E79" s="72" t="str">
        <f>K83</f>
        <v>PIEVĒRSIET UZMANĪBU:</v>
      </c>
      <c r="H79" s="73">
        <f>COUNTIF(C80:C83,"X")</f>
        <v>0</v>
      </c>
      <c r="I79" s="73">
        <f>COUNTIF(D80:D83,"X")</f>
        <v>0</v>
      </c>
      <c r="J79" s="76">
        <f>IFERROR(VLOOKUP(2,J80:J83,1,FALSE),0)</f>
        <v>0</v>
      </c>
      <c r="K79" s="76" t="str">
        <f>IF(J79=2,"Izvēles ailēs VISVAIRĀK un VISMAZĀK nedrīkst sakrist!"," ")</f>
        <v> </v>
      </c>
    </row>
    <row r="80" ht="15.2" spans="1:16">
      <c r="A80" s="61"/>
      <c r="B80" s="65" t="s">
        <v>75</v>
      </c>
      <c r="C80" s="66"/>
      <c r="D80" s="66"/>
      <c r="E80" s="74" t="str">
        <f>H80</f>
        <v>Ailē VISVAIRĀK jāatzīmē viena izvēle!</v>
      </c>
      <c r="H80" s="73" t="str">
        <f>IF(H79&lt;&gt;1,"Ailē VISVAIRĀK jāatzīmē viena izvēle!"," ")</f>
        <v>Ailē VISVAIRĀK jāatzīmē viena izvēle!</v>
      </c>
      <c r="I80" s="73" t="str">
        <f>IF(I79&lt;&gt;1,"Ailē VISMAZĀK jāatzīmē viena izvēle!"," ")</f>
        <v>Ailē VISMAZĀK jāatzīmē viena izvēle!</v>
      </c>
      <c r="J80" s="76">
        <f>COUNTIF(C80:D80,"X")</f>
        <v>0</v>
      </c>
      <c r="K80" s="77">
        <f>IF(E80=" ",1,0)</f>
        <v>0</v>
      </c>
      <c r="M80" s="47" t="s">
        <v>21</v>
      </c>
      <c r="N80" s="47" t="s">
        <v>16</v>
      </c>
      <c r="O80" s="48" t="str">
        <f>IF(C80="X",M80," ")</f>
        <v> </v>
      </c>
      <c r="P80" s="48" t="str">
        <f>IF(D80="X",N80," ")</f>
        <v> </v>
      </c>
    </row>
    <row r="81" ht="15.2" spans="1:16">
      <c r="A81" s="61"/>
      <c r="B81" s="65" t="s">
        <v>76</v>
      </c>
      <c r="C81" s="66"/>
      <c r="D81" s="66"/>
      <c r="E81" s="74" t="str">
        <f>I80</f>
        <v>Ailē VISMAZĀK jāatzīmē viena izvēle!</v>
      </c>
      <c r="H81" s="75"/>
      <c r="I81" s="75"/>
      <c r="J81" s="76">
        <f t="shared" ref="J81:J83" si="44">COUNTIF(C81:D81,"X")</f>
        <v>0</v>
      </c>
      <c r="K81" s="77">
        <f t="shared" ref="K81:K82" si="45">IF(E81=" ",1,0)</f>
        <v>0</v>
      </c>
      <c r="M81" s="47" t="s">
        <v>23</v>
      </c>
      <c r="N81" s="47" t="s">
        <v>21</v>
      </c>
      <c r="O81" s="48" t="str">
        <f t="shared" ref="O81:O83" si="46">IF(C81="X",M81," ")</f>
        <v> </v>
      </c>
      <c r="P81" s="48" t="str">
        <f t="shared" ref="P81:P83" si="47">IF(D81="X",N81," ")</f>
        <v> </v>
      </c>
    </row>
    <row r="82" ht="15.2" spans="1:16">
      <c r="A82" s="61"/>
      <c r="B82" s="65" t="s">
        <v>77</v>
      </c>
      <c r="C82" s="66"/>
      <c r="D82" s="66"/>
      <c r="E82" s="74" t="str">
        <f>K79</f>
        <v> </v>
      </c>
      <c r="H82" s="75"/>
      <c r="I82" s="75"/>
      <c r="J82" s="76">
        <f t="shared" si="44"/>
        <v>0</v>
      </c>
      <c r="K82" s="77">
        <f t="shared" si="45"/>
        <v>1</v>
      </c>
      <c r="M82" s="47" t="s">
        <v>19</v>
      </c>
      <c r="N82" s="47" t="s">
        <v>19</v>
      </c>
      <c r="O82" s="48" t="str">
        <f t="shared" si="46"/>
        <v> </v>
      </c>
      <c r="P82" s="48" t="str">
        <f t="shared" si="47"/>
        <v> </v>
      </c>
    </row>
    <row r="83" ht="15.2" spans="1:16">
      <c r="A83" s="61"/>
      <c r="B83" s="65" t="s">
        <v>78</v>
      </c>
      <c r="C83" s="66"/>
      <c r="D83" s="66"/>
      <c r="E83" s="74"/>
      <c r="H83" s="75"/>
      <c r="I83" s="75"/>
      <c r="J83" s="76">
        <f t="shared" si="44"/>
        <v>0</v>
      </c>
      <c r="K83" s="77" t="str">
        <f>IF(SUM(K80:K82)=3,"PALDIES, ŠIS KOMPLEKTS AIZPILDĪTS KOREKTI!","PIEVĒRSIET UZMANĪBU:")</f>
        <v>PIEVĒRSIET UZMANĪBU:</v>
      </c>
      <c r="M83" s="47" t="s">
        <v>17</v>
      </c>
      <c r="N83" s="47" t="s">
        <v>17</v>
      </c>
      <c r="O83" s="48" t="str">
        <f t="shared" si="46"/>
        <v> </v>
      </c>
      <c r="P83" s="48" t="str">
        <f t="shared" si="47"/>
        <v> </v>
      </c>
    </row>
    <row r="84" spans="2:4">
      <c r="B84" s="67"/>
      <c r="C84" s="68"/>
      <c r="D84" s="68"/>
    </row>
    <row r="85" ht="28" spans="1:11">
      <c r="A85" s="61"/>
      <c r="B85" s="62" t="s">
        <v>79</v>
      </c>
      <c r="C85" s="63" t="s">
        <v>8</v>
      </c>
      <c r="D85" s="64" t="s">
        <v>9</v>
      </c>
      <c r="E85" s="72" t="str">
        <f>K89</f>
        <v>PIEVĒRSIET UZMANĪBU:</v>
      </c>
      <c r="H85" s="73">
        <f>COUNTIF(C86:C89,"X")</f>
        <v>0</v>
      </c>
      <c r="I85" s="73">
        <f>COUNTIF(D86:D89,"X")</f>
        <v>0</v>
      </c>
      <c r="J85" s="76">
        <f>IFERROR(VLOOKUP(2,J86:J89,1,FALSE),0)</f>
        <v>0</v>
      </c>
      <c r="K85" s="76" t="str">
        <f>IF(J85=2,"Izvēles ailēs VISVAIRĀK un VISMAZĀK nedrīkst sakrist!"," ")</f>
        <v> </v>
      </c>
    </row>
    <row r="86" ht="15.2" spans="1:16">
      <c r="A86" s="61"/>
      <c r="B86" s="65" t="s">
        <v>80</v>
      </c>
      <c r="C86" s="66"/>
      <c r="D86" s="66"/>
      <c r="E86" s="74" t="str">
        <f>H86</f>
        <v>Ailē VISVAIRĀK jāatzīmē viena izvēle!</v>
      </c>
      <c r="H86" s="73" t="str">
        <f>IF(H85&lt;&gt;1,"Ailē VISVAIRĀK jāatzīmē viena izvēle!"," ")</f>
        <v>Ailē VISVAIRĀK jāatzīmē viena izvēle!</v>
      </c>
      <c r="I86" s="73" t="str">
        <f>IF(I85&lt;&gt;1,"Ailē VISMAZĀK jāatzīmē viena izvēle!"," ")</f>
        <v>Ailē VISMAZĀK jāatzīmē viena izvēle!</v>
      </c>
      <c r="J86" s="76">
        <f>COUNTIF(C86:D86,"X")</f>
        <v>0</v>
      </c>
      <c r="K86" s="77">
        <f>IF(E86=" ",1,0)</f>
        <v>0</v>
      </c>
      <c r="M86" s="47" t="s">
        <v>17</v>
      </c>
      <c r="N86" s="47" t="s">
        <v>17</v>
      </c>
      <c r="O86" s="48" t="str">
        <f>IF(C86="X",M86," ")</f>
        <v> </v>
      </c>
      <c r="P86" s="48" t="str">
        <f>IF(D86="X",N86," ")</f>
        <v> </v>
      </c>
    </row>
    <row r="87" ht="15.2" spans="1:16">
      <c r="A87" s="61"/>
      <c r="B87" s="65" t="s">
        <v>81</v>
      </c>
      <c r="C87" s="66"/>
      <c r="D87" s="66"/>
      <c r="E87" s="74" t="str">
        <f>I86</f>
        <v>Ailē VISMAZĀK jāatzīmē viena izvēle!</v>
      </c>
      <c r="H87" s="75"/>
      <c r="I87" s="75"/>
      <c r="J87" s="76">
        <f t="shared" ref="J87:J89" si="48">COUNTIF(C87:D87,"X")</f>
        <v>0</v>
      </c>
      <c r="K87" s="77">
        <f t="shared" ref="K87:K88" si="49">IF(E87=" ",1,0)</f>
        <v>0</v>
      </c>
      <c r="M87" s="47" t="s">
        <v>16</v>
      </c>
      <c r="N87" s="47" t="s">
        <v>21</v>
      </c>
      <c r="O87" s="48" t="str">
        <f t="shared" ref="O87:O89" si="50">IF(C87="X",M87," ")</f>
        <v> </v>
      </c>
      <c r="P87" s="48" t="str">
        <f t="shared" ref="P87:P89" si="51">IF(D87="X",N87," ")</f>
        <v> </v>
      </c>
    </row>
    <row r="88" ht="15.2" spans="1:16">
      <c r="A88" s="61"/>
      <c r="B88" s="65" t="s">
        <v>82</v>
      </c>
      <c r="C88" s="66"/>
      <c r="D88" s="66"/>
      <c r="E88" s="74" t="str">
        <f>K85</f>
        <v> </v>
      </c>
      <c r="H88" s="75"/>
      <c r="I88" s="75"/>
      <c r="J88" s="76">
        <f t="shared" si="48"/>
        <v>0</v>
      </c>
      <c r="K88" s="77">
        <f t="shared" si="49"/>
        <v>1</v>
      </c>
      <c r="M88" s="47" t="s">
        <v>19</v>
      </c>
      <c r="N88" s="47" t="s">
        <v>21</v>
      </c>
      <c r="O88" s="48" t="str">
        <f t="shared" si="50"/>
        <v> </v>
      </c>
      <c r="P88" s="48" t="str">
        <f t="shared" si="51"/>
        <v> </v>
      </c>
    </row>
    <row r="89" ht="15.2" spans="1:16">
      <c r="A89" s="61"/>
      <c r="B89" s="65" t="s">
        <v>83</v>
      </c>
      <c r="C89" s="66"/>
      <c r="D89" s="66"/>
      <c r="E89" s="74"/>
      <c r="H89" s="75"/>
      <c r="I89" s="75"/>
      <c r="J89" s="76">
        <f t="shared" si="48"/>
        <v>0</v>
      </c>
      <c r="K89" s="77" t="str">
        <f>IF(SUM(K86:K88)=3,"PALDIES, ŠIS KOMPLEKTS AIZPILDĪTS KOREKTI!","PIEVĒRSIET UZMANĪBU:")</f>
        <v>PIEVĒRSIET UZMANĪBU:</v>
      </c>
      <c r="M89" s="47" t="s">
        <v>21</v>
      </c>
      <c r="N89" s="47" t="s">
        <v>23</v>
      </c>
      <c r="O89" s="48" t="str">
        <f t="shared" si="50"/>
        <v> </v>
      </c>
      <c r="P89" s="48" t="str">
        <f t="shared" si="51"/>
        <v> </v>
      </c>
    </row>
    <row r="90" spans="2:4">
      <c r="B90" s="67"/>
      <c r="C90" s="68"/>
      <c r="D90" s="68"/>
    </row>
    <row r="91" ht="28" spans="1:11">
      <c r="A91" s="61"/>
      <c r="B91" s="62" t="s">
        <v>84</v>
      </c>
      <c r="C91" s="63" t="s">
        <v>8</v>
      </c>
      <c r="D91" s="64" t="s">
        <v>9</v>
      </c>
      <c r="E91" s="72" t="str">
        <f>K95</f>
        <v>PIEVĒRSIET UZMANĪBU:</v>
      </c>
      <c r="H91" s="73">
        <f>COUNTIF(C92:C95,"X")</f>
        <v>0</v>
      </c>
      <c r="I91" s="73">
        <f>COUNTIF(D92:D95,"X")</f>
        <v>0</v>
      </c>
      <c r="J91" s="76">
        <f>IFERROR(VLOOKUP(2,J92:J95,1,FALSE),0)</f>
        <v>0</v>
      </c>
      <c r="K91" s="76" t="str">
        <f>IF(J91=2,"Izvēles ailēs VISVAIRĀK un VISMAZĀK nedrīkst sakrist!"," ")</f>
        <v> </v>
      </c>
    </row>
    <row r="92" ht="15.2" spans="1:16">
      <c r="A92" s="61"/>
      <c r="B92" s="65" t="s">
        <v>85</v>
      </c>
      <c r="C92" s="66"/>
      <c r="D92" s="66"/>
      <c r="E92" s="74" t="str">
        <f>H92</f>
        <v>Ailē VISVAIRĀK jāatzīmē viena izvēle!</v>
      </c>
      <c r="H92" s="73" t="str">
        <f>IF(H91&lt;&gt;1,"Ailē VISVAIRĀK jāatzīmē viena izvēle!"," ")</f>
        <v>Ailē VISVAIRĀK jāatzīmē viena izvēle!</v>
      </c>
      <c r="I92" s="73" t="str">
        <f>IF(I91&lt;&gt;1,"Ailē VISMAZĀK jāatzīmē viena izvēle!"," ")</f>
        <v>Ailē VISMAZĀK jāatzīmē viena izvēle!</v>
      </c>
      <c r="J92" s="76">
        <f>COUNTIF(C92:D92,"X")</f>
        <v>0</v>
      </c>
      <c r="K92" s="77">
        <f>IF(E92=" ",1,0)</f>
        <v>0</v>
      </c>
      <c r="M92" s="47" t="s">
        <v>23</v>
      </c>
      <c r="N92" s="47" t="s">
        <v>23</v>
      </c>
      <c r="O92" s="48" t="str">
        <f>IF(C92="X",M92," ")</f>
        <v> </v>
      </c>
      <c r="P92" s="48" t="str">
        <f>IF(D92="X",N92," ")</f>
        <v> </v>
      </c>
    </row>
    <row r="93" ht="15.2" spans="1:16">
      <c r="A93" s="61"/>
      <c r="B93" s="65" t="s">
        <v>86</v>
      </c>
      <c r="C93" s="66"/>
      <c r="D93" s="66"/>
      <c r="E93" s="74" t="str">
        <f>I92</f>
        <v>Ailē VISMAZĀK jāatzīmē viena izvēle!</v>
      </c>
      <c r="H93" s="75"/>
      <c r="I93" s="75"/>
      <c r="J93" s="76">
        <f t="shared" ref="J93:J95" si="52">COUNTIF(C93:D93,"X")</f>
        <v>0</v>
      </c>
      <c r="K93" s="77">
        <f t="shared" ref="K93:K94" si="53">IF(E93=" ",1,0)</f>
        <v>0</v>
      </c>
      <c r="M93" s="47" t="s">
        <v>19</v>
      </c>
      <c r="N93" s="47" t="s">
        <v>19</v>
      </c>
      <c r="O93" s="48" t="str">
        <f t="shared" ref="O93:O95" si="54">IF(C93="X",M93," ")</f>
        <v> </v>
      </c>
      <c r="P93" s="48" t="str">
        <f t="shared" ref="P93:P95" si="55">IF(D93="X",N93," ")</f>
        <v> </v>
      </c>
    </row>
    <row r="94" ht="15.2" spans="1:16">
      <c r="A94" s="61"/>
      <c r="B94" s="65" t="s">
        <v>87</v>
      </c>
      <c r="C94" s="66"/>
      <c r="D94" s="66"/>
      <c r="E94" s="74" t="str">
        <f>K91</f>
        <v> </v>
      </c>
      <c r="H94" s="75"/>
      <c r="I94" s="75"/>
      <c r="J94" s="76">
        <f t="shared" si="52"/>
        <v>0</v>
      </c>
      <c r="K94" s="77">
        <f t="shared" si="53"/>
        <v>1</v>
      </c>
      <c r="M94" s="47" t="s">
        <v>16</v>
      </c>
      <c r="N94" s="47" t="s">
        <v>21</v>
      </c>
      <c r="O94" s="48" t="str">
        <f t="shared" si="54"/>
        <v> </v>
      </c>
      <c r="P94" s="48" t="str">
        <f t="shared" si="55"/>
        <v> </v>
      </c>
    </row>
    <row r="95" ht="15.2" spans="1:16">
      <c r="A95" s="61"/>
      <c r="B95" s="65" t="s">
        <v>88</v>
      </c>
      <c r="C95" s="66"/>
      <c r="D95" s="66"/>
      <c r="E95" s="74"/>
      <c r="H95" s="75"/>
      <c r="I95" s="75"/>
      <c r="J95" s="76">
        <f t="shared" si="52"/>
        <v>0</v>
      </c>
      <c r="K95" s="77" t="str">
        <f>IF(SUM(K92:K94)=3,"PALDIES, ŠIS KOMPLEKTS AIZPILDĪTS KOREKTI!","PIEVĒRSIET UZMANĪBU:")</f>
        <v>PIEVĒRSIET UZMANĪBU:</v>
      </c>
      <c r="M95" s="47" t="s">
        <v>17</v>
      </c>
      <c r="N95" s="47" t="s">
        <v>17</v>
      </c>
      <c r="O95" s="48" t="str">
        <f t="shared" si="54"/>
        <v> </v>
      </c>
      <c r="P95" s="48" t="str">
        <f t="shared" si="55"/>
        <v> </v>
      </c>
    </row>
    <row r="96" spans="2:4">
      <c r="B96" s="67"/>
      <c r="C96" s="68"/>
      <c r="D96" s="68"/>
    </row>
    <row r="97" ht="28" spans="1:11">
      <c r="A97" s="61"/>
      <c r="B97" s="62" t="s">
        <v>89</v>
      </c>
      <c r="C97" s="63" t="s">
        <v>8</v>
      </c>
      <c r="D97" s="64" t="s">
        <v>9</v>
      </c>
      <c r="E97" s="72" t="str">
        <f>K101</f>
        <v>PIEVĒRSIET UZMANĪBU:</v>
      </c>
      <c r="H97" s="73">
        <f>COUNTIF(C98:C101,"X")</f>
        <v>0</v>
      </c>
      <c r="I97" s="73">
        <f>COUNTIF(D98:D101,"X")</f>
        <v>0</v>
      </c>
      <c r="J97" s="76">
        <f>IFERROR(VLOOKUP(2,J98:J101,1,FALSE),0)</f>
        <v>0</v>
      </c>
      <c r="K97" s="76" t="str">
        <f>IF(J97=2,"Izvēles ailēs VISVAIRĀK un VISMAZĀK nedrīkst sakrist!"," ")</f>
        <v> </v>
      </c>
    </row>
    <row r="98" ht="15.2" spans="1:16">
      <c r="A98" s="61"/>
      <c r="B98" s="65" t="s">
        <v>90</v>
      </c>
      <c r="C98" s="66"/>
      <c r="D98" s="66"/>
      <c r="E98" s="74" t="str">
        <f>H98</f>
        <v>Ailē VISVAIRĀK jāatzīmē viena izvēle!</v>
      </c>
      <c r="H98" s="73" t="str">
        <f>IF(H97&lt;&gt;1,"Ailē VISVAIRĀK jāatzīmē viena izvēle!"," ")</f>
        <v>Ailē VISVAIRĀK jāatzīmē viena izvēle!</v>
      </c>
      <c r="I98" s="73" t="str">
        <f>IF(I97&lt;&gt;1,"Ailē VISMAZĀK jāatzīmē viena izvēle!"," ")</f>
        <v>Ailē VISMAZĀK jāatzīmē viena izvēle!</v>
      </c>
      <c r="J98" s="76">
        <f>COUNTIF(C98:D98,"X")</f>
        <v>0</v>
      </c>
      <c r="K98" s="77">
        <f>IF(E98=" ",1,0)</f>
        <v>0</v>
      </c>
      <c r="M98" s="47" t="s">
        <v>16</v>
      </c>
      <c r="N98" s="47" t="s">
        <v>16</v>
      </c>
      <c r="O98" s="48" t="str">
        <f>IF(C98="X",M98," ")</f>
        <v> </v>
      </c>
      <c r="P98" s="48" t="str">
        <f>IF(D98="X",N98," ")</f>
        <v> </v>
      </c>
    </row>
    <row r="99" ht="15.2" spans="1:16">
      <c r="A99" s="61"/>
      <c r="B99" s="65" t="s">
        <v>91</v>
      </c>
      <c r="C99" s="66"/>
      <c r="D99" s="66"/>
      <c r="E99" s="74" t="str">
        <f>I98</f>
        <v>Ailē VISMAZĀK jāatzīmē viena izvēle!</v>
      </c>
      <c r="H99" s="75"/>
      <c r="I99" s="75"/>
      <c r="J99" s="76">
        <f t="shared" ref="J99:J101" si="56">COUNTIF(C99:D99,"X")</f>
        <v>0</v>
      </c>
      <c r="K99" s="77">
        <f t="shared" ref="K99:K100" si="57">IF(E99=" ",1,0)</f>
        <v>0</v>
      </c>
      <c r="M99" s="47" t="s">
        <v>23</v>
      </c>
      <c r="N99" s="47" t="s">
        <v>21</v>
      </c>
      <c r="O99" s="48" t="str">
        <f t="shared" ref="O99:O101" si="58">IF(C99="X",M99," ")</f>
        <v> </v>
      </c>
      <c r="P99" s="48" t="str">
        <f t="shared" ref="P99:P101" si="59">IF(D99="X",N99," ")</f>
        <v> </v>
      </c>
    </row>
    <row r="100" ht="15.2" spans="1:16">
      <c r="A100" s="61"/>
      <c r="B100" s="65" t="s">
        <v>92</v>
      </c>
      <c r="C100" s="66"/>
      <c r="D100" s="66"/>
      <c r="E100" s="74" t="str">
        <f>K97</f>
        <v> </v>
      </c>
      <c r="H100" s="75"/>
      <c r="I100" s="75"/>
      <c r="J100" s="76">
        <f t="shared" si="56"/>
        <v>0</v>
      </c>
      <c r="K100" s="77">
        <f t="shared" si="57"/>
        <v>1</v>
      </c>
      <c r="M100" s="47" t="s">
        <v>19</v>
      </c>
      <c r="N100" s="47" t="s">
        <v>19</v>
      </c>
      <c r="O100" s="48" t="str">
        <f t="shared" si="58"/>
        <v> </v>
      </c>
      <c r="P100" s="48" t="str">
        <f t="shared" si="59"/>
        <v> </v>
      </c>
    </row>
    <row r="101" ht="15.2" spans="1:16">
      <c r="A101" s="61"/>
      <c r="B101" s="65" t="s">
        <v>93</v>
      </c>
      <c r="C101" s="66"/>
      <c r="D101" s="66"/>
      <c r="E101" s="74"/>
      <c r="H101" s="75"/>
      <c r="I101" s="75"/>
      <c r="J101" s="76">
        <f t="shared" si="56"/>
        <v>0</v>
      </c>
      <c r="K101" s="77" t="str">
        <f>IF(SUM(K98:K100)=3,"PALDIES, ŠIS KOMPLEKTS AIZPILDĪTS KOREKTI!","PIEVĒRSIET UZMANĪBU:")</f>
        <v>PIEVĒRSIET UZMANĪBU:</v>
      </c>
      <c r="M101" s="47" t="s">
        <v>17</v>
      </c>
      <c r="N101" s="47" t="s">
        <v>17</v>
      </c>
      <c r="O101" s="48" t="str">
        <f t="shared" si="58"/>
        <v> </v>
      </c>
      <c r="P101" s="48" t="str">
        <f t="shared" si="59"/>
        <v> </v>
      </c>
    </row>
    <row r="102" spans="2:4">
      <c r="B102" s="67"/>
      <c r="C102" s="68"/>
      <c r="D102" s="68"/>
    </row>
    <row r="103" ht="28" spans="1:11">
      <c r="A103" s="61"/>
      <c r="B103" s="62" t="s">
        <v>94</v>
      </c>
      <c r="C103" s="63" t="s">
        <v>8</v>
      </c>
      <c r="D103" s="64" t="s">
        <v>9</v>
      </c>
      <c r="E103" s="72" t="str">
        <f>K107</f>
        <v>PIEVĒRSIET UZMANĪBU:</v>
      </c>
      <c r="H103" s="73">
        <f>COUNTIF(C104:C107,"X")</f>
        <v>0</v>
      </c>
      <c r="I103" s="73">
        <f>COUNTIF(D104:D107,"X")</f>
        <v>0</v>
      </c>
      <c r="J103" s="76">
        <f>IFERROR(VLOOKUP(2,J104:J107,1,FALSE),0)</f>
        <v>0</v>
      </c>
      <c r="K103" s="76" t="str">
        <f>IF(J103=2,"Izvēles ailēs VISVAIRĀK un VISMAZĀK nedrīkst sakrist!"," ")</f>
        <v> </v>
      </c>
    </row>
    <row r="104" ht="15.2" spans="1:16">
      <c r="A104" s="61"/>
      <c r="B104" s="65" t="s">
        <v>95</v>
      </c>
      <c r="C104" s="66"/>
      <c r="D104" s="66"/>
      <c r="E104" s="74" t="str">
        <f>H104</f>
        <v>Ailē VISVAIRĀK jāatzīmē viena izvēle!</v>
      </c>
      <c r="H104" s="73" t="str">
        <f>IF(H103&lt;&gt;1,"Ailē VISVAIRĀK jāatzīmē viena izvēle!"," ")</f>
        <v>Ailē VISVAIRĀK jāatzīmē viena izvēle!</v>
      </c>
      <c r="I104" s="73" t="str">
        <f>IF(I103&lt;&gt;1,"Ailē VISMAZĀK jāatzīmē viena izvēle!"," ")</f>
        <v>Ailē VISMAZĀK jāatzīmē viena izvēle!</v>
      </c>
      <c r="J104" s="76">
        <f>COUNTIF(C104:D104,"X")</f>
        <v>0</v>
      </c>
      <c r="K104" s="77">
        <f>IF(E104=" ",1,0)</f>
        <v>0</v>
      </c>
      <c r="M104" s="47" t="s">
        <v>21</v>
      </c>
      <c r="N104" s="47" t="s">
        <v>17</v>
      </c>
      <c r="O104" s="48" t="str">
        <f>IF(C104="X",M104," ")</f>
        <v> </v>
      </c>
      <c r="P104" s="48" t="str">
        <f>IF(D104="X",N104," ")</f>
        <v> </v>
      </c>
    </row>
    <row r="105" ht="15.2" spans="1:16">
      <c r="A105" s="61"/>
      <c r="B105" s="65" t="s">
        <v>96</v>
      </c>
      <c r="C105" s="66"/>
      <c r="D105" s="66"/>
      <c r="E105" s="74" t="str">
        <f>I104</f>
        <v>Ailē VISMAZĀK jāatzīmē viena izvēle!</v>
      </c>
      <c r="H105" s="75"/>
      <c r="I105" s="75"/>
      <c r="J105" s="76">
        <f t="shared" ref="J105:J107" si="60">COUNTIF(C105:D105,"X")</f>
        <v>0</v>
      </c>
      <c r="K105" s="77">
        <f t="shared" ref="K105:K106" si="61">IF(E105=" ",1,0)</f>
        <v>0</v>
      </c>
      <c r="M105" s="47" t="s">
        <v>23</v>
      </c>
      <c r="N105" s="47" t="s">
        <v>21</v>
      </c>
      <c r="O105" s="48" t="str">
        <f t="shared" ref="O105:O107" si="62">IF(C105="X",M105," ")</f>
        <v> </v>
      </c>
      <c r="P105" s="48" t="str">
        <f t="shared" ref="P105:P107" si="63">IF(D105="X",N105," ")</f>
        <v> </v>
      </c>
    </row>
    <row r="106" ht="15.2" spans="1:16">
      <c r="A106" s="61"/>
      <c r="B106" s="65" t="s">
        <v>97</v>
      </c>
      <c r="C106" s="66"/>
      <c r="D106" s="66"/>
      <c r="E106" s="74" t="str">
        <f>K103</f>
        <v> </v>
      </c>
      <c r="H106" s="75"/>
      <c r="I106" s="75"/>
      <c r="J106" s="76">
        <f t="shared" si="60"/>
        <v>0</v>
      </c>
      <c r="K106" s="77">
        <f t="shared" si="61"/>
        <v>1</v>
      </c>
      <c r="M106" s="47" t="s">
        <v>19</v>
      </c>
      <c r="N106" s="47" t="s">
        <v>19</v>
      </c>
      <c r="O106" s="48" t="str">
        <f t="shared" si="62"/>
        <v> </v>
      </c>
      <c r="P106" s="48" t="str">
        <f t="shared" si="63"/>
        <v> </v>
      </c>
    </row>
    <row r="107" ht="15.2" spans="1:16">
      <c r="A107" s="61"/>
      <c r="B107" s="65" t="s">
        <v>98</v>
      </c>
      <c r="C107" s="66"/>
      <c r="D107" s="66"/>
      <c r="E107" s="74"/>
      <c r="H107" s="75"/>
      <c r="I107" s="75"/>
      <c r="J107" s="76">
        <f t="shared" si="60"/>
        <v>0</v>
      </c>
      <c r="K107" s="77" t="str">
        <f>IF(SUM(K104:K106)=3,"PALDIES, ŠIS KOMPLEKTS AIZPILDĪTS KOREKTI!","PIEVĒRSIET UZMANĪBU:")</f>
        <v>PIEVĒRSIET UZMANĪBU:</v>
      </c>
      <c r="M107" s="47" t="s">
        <v>16</v>
      </c>
      <c r="N107" s="47" t="s">
        <v>16</v>
      </c>
      <c r="O107" s="48" t="str">
        <f t="shared" si="62"/>
        <v> </v>
      </c>
      <c r="P107" s="48" t="str">
        <f t="shared" si="63"/>
        <v> </v>
      </c>
    </row>
    <row r="108" spans="2:4">
      <c r="B108" s="67"/>
      <c r="C108" s="68"/>
      <c r="D108" s="68"/>
    </row>
    <row r="109" ht="28" spans="1:11">
      <c r="A109" s="61"/>
      <c r="B109" s="62" t="s">
        <v>99</v>
      </c>
      <c r="C109" s="63" t="s">
        <v>8</v>
      </c>
      <c r="D109" s="64" t="s">
        <v>9</v>
      </c>
      <c r="E109" s="72" t="str">
        <f>K113</f>
        <v>PIEVĒRSIET UZMANĪBU:</v>
      </c>
      <c r="H109" s="73">
        <f>COUNTIF(C110:C113,"X")</f>
        <v>0</v>
      </c>
      <c r="I109" s="73">
        <f>COUNTIF(D110:D113,"X")</f>
        <v>0</v>
      </c>
      <c r="J109" s="76">
        <f>IFERROR(VLOOKUP(2,J110:J113,1,FALSE),0)</f>
        <v>0</v>
      </c>
      <c r="K109" s="76" t="str">
        <f>IF(J109=2,"Izvēles ailēs VISVAIRĀK un VISMAZĀK nedrīkst sakrist!"," ")</f>
        <v> </v>
      </c>
    </row>
    <row r="110" ht="15.2" spans="1:16">
      <c r="A110" s="61"/>
      <c r="B110" s="65" t="s">
        <v>100</v>
      </c>
      <c r="C110" s="66"/>
      <c r="D110" s="66"/>
      <c r="E110" s="74" t="str">
        <f>H110</f>
        <v>Ailē VISVAIRĀK jāatzīmē viena izvēle!</v>
      </c>
      <c r="H110" s="73" t="str">
        <f>IF(H109&lt;&gt;1,"Ailē VISVAIRĀK jāatzīmē viena izvēle!"," ")</f>
        <v>Ailē VISVAIRĀK jāatzīmē viena izvēle!</v>
      </c>
      <c r="I110" s="73" t="str">
        <f>IF(I109&lt;&gt;1,"Ailē VISMAZĀK jāatzīmē viena izvēle!"," ")</f>
        <v>Ailē VISMAZĀK jāatzīmē viena izvēle!</v>
      </c>
      <c r="J110" s="76">
        <f>COUNTIF(C110:D110,"X")</f>
        <v>0</v>
      </c>
      <c r="K110" s="77">
        <f>IF(E110=" ",1,0)</f>
        <v>0</v>
      </c>
      <c r="M110" s="47" t="s">
        <v>21</v>
      </c>
      <c r="N110" s="47" t="s">
        <v>23</v>
      </c>
      <c r="O110" s="48" t="str">
        <f>IF(C110="X",M110," ")</f>
        <v> </v>
      </c>
      <c r="P110" s="48" t="str">
        <f>IF(D110="X",N110," ")</f>
        <v> </v>
      </c>
    </row>
    <row r="111" ht="15.2" spans="1:16">
      <c r="A111" s="61"/>
      <c r="B111" s="65" t="s">
        <v>101</v>
      </c>
      <c r="C111" s="66"/>
      <c r="D111" s="66"/>
      <c r="E111" s="74" t="str">
        <f>I110</f>
        <v>Ailē VISMAZĀK jāatzīmē viena izvēle!</v>
      </c>
      <c r="H111" s="75"/>
      <c r="I111" s="75"/>
      <c r="J111" s="76">
        <f t="shared" ref="J111:J113" si="64">COUNTIF(C111:D111,"X")</f>
        <v>0</v>
      </c>
      <c r="K111" s="77">
        <f t="shared" ref="K111:K112" si="65">IF(E111=" ",1,0)</f>
        <v>0</v>
      </c>
      <c r="M111" s="47" t="s">
        <v>17</v>
      </c>
      <c r="N111" s="47" t="s">
        <v>17</v>
      </c>
      <c r="O111" s="48" t="str">
        <f t="shared" ref="O111:O113" si="66">IF(C111="X",M111," ")</f>
        <v> </v>
      </c>
      <c r="P111" s="48" t="str">
        <f t="shared" ref="P111:P113" si="67">IF(D111="X",N111," ")</f>
        <v> </v>
      </c>
    </row>
    <row r="112" ht="15.2" spans="1:16">
      <c r="A112" s="61"/>
      <c r="B112" s="65" t="s">
        <v>102</v>
      </c>
      <c r="C112" s="66"/>
      <c r="D112" s="66"/>
      <c r="E112" s="74" t="str">
        <f>K109</f>
        <v> </v>
      </c>
      <c r="H112" s="75"/>
      <c r="I112" s="75"/>
      <c r="J112" s="76">
        <f t="shared" si="64"/>
        <v>0</v>
      </c>
      <c r="K112" s="77">
        <f t="shared" si="65"/>
        <v>1</v>
      </c>
      <c r="M112" s="47" t="s">
        <v>16</v>
      </c>
      <c r="N112" s="47" t="s">
        <v>16</v>
      </c>
      <c r="O112" s="48" t="str">
        <f t="shared" si="66"/>
        <v> </v>
      </c>
      <c r="P112" s="48" t="str">
        <f t="shared" si="67"/>
        <v> </v>
      </c>
    </row>
    <row r="113" ht="15.2" spans="1:16">
      <c r="A113" s="61"/>
      <c r="B113" s="65" t="s">
        <v>103</v>
      </c>
      <c r="C113" s="66"/>
      <c r="D113" s="66"/>
      <c r="E113" s="74"/>
      <c r="H113" s="75"/>
      <c r="I113" s="75"/>
      <c r="J113" s="76">
        <f t="shared" si="64"/>
        <v>0</v>
      </c>
      <c r="K113" s="77" t="str">
        <f>IF(SUM(K110:K112)=3,"PALDIES, ŠIS KOMPLEKTS AIZPILDĪTS KOREKTI!","PIEVĒRSIET UZMANĪBU:")</f>
        <v>PIEVĒRSIET UZMANĪBU:</v>
      </c>
      <c r="M113" s="47" t="s">
        <v>19</v>
      </c>
      <c r="N113" s="47" t="s">
        <v>21</v>
      </c>
      <c r="O113" s="48" t="str">
        <f t="shared" si="66"/>
        <v> </v>
      </c>
      <c r="P113" s="48" t="str">
        <f t="shared" si="67"/>
        <v> </v>
      </c>
    </row>
    <row r="114" spans="2:4">
      <c r="B114" s="67"/>
      <c r="C114" s="68"/>
      <c r="D114" s="68"/>
    </row>
    <row r="115" ht="28" spans="1:11">
      <c r="A115" s="61"/>
      <c r="B115" s="62" t="s">
        <v>104</v>
      </c>
      <c r="C115" s="63" t="s">
        <v>8</v>
      </c>
      <c r="D115" s="64" t="s">
        <v>9</v>
      </c>
      <c r="E115" s="72" t="str">
        <f>K119</f>
        <v>PIEVĒRSIET UZMANĪBU:</v>
      </c>
      <c r="H115" s="73">
        <f>COUNTIF(C116:C119,"X")</f>
        <v>0</v>
      </c>
      <c r="I115" s="73">
        <f>COUNTIF(D116:D119,"X")</f>
        <v>0</v>
      </c>
      <c r="J115" s="76">
        <f>IFERROR(VLOOKUP(2,J116:J119,1,FALSE),0)</f>
        <v>0</v>
      </c>
      <c r="K115" s="76" t="str">
        <f>IF(J115=2,"Izvēles ailēs VISVAIRĀK un VISMAZĀK nedrīkst sakrist!"," ")</f>
        <v> </v>
      </c>
    </row>
    <row r="116" ht="15.2" spans="1:16">
      <c r="A116" s="61"/>
      <c r="B116" s="65" t="s">
        <v>105</v>
      </c>
      <c r="C116" s="66"/>
      <c r="D116" s="66"/>
      <c r="E116" s="74" t="str">
        <f>H116</f>
        <v>Ailē VISVAIRĀK jāatzīmē viena izvēle!</v>
      </c>
      <c r="H116" s="73" t="str">
        <f>IF(H115&lt;&gt;1,"Ailē VISVAIRĀK jāatzīmē viena izvēle!"," ")</f>
        <v>Ailē VISVAIRĀK jāatzīmē viena izvēle!</v>
      </c>
      <c r="I116" s="73" t="str">
        <f>IF(I115&lt;&gt;1,"Ailē VISMAZĀK jāatzīmē viena izvēle!"," ")</f>
        <v>Ailē VISMAZĀK jāatzīmē viena izvēle!</v>
      </c>
      <c r="J116" s="76">
        <f>COUNTIF(C116:D116,"X")</f>
        <v>0</v>
      </c>
      <c r="K116" s="77">
        <f>IF(E116=" ",1,0)</f>
        <v>0</v>
      </c>
      <c r="M116" s="47" t="s">
        <v>17</v>
      </c>
      <c r="N116" s="47" t="s">
        <v>17</v>
      </c>
      <c r="O116" s="48" t="str">
        <f>IF(C116="X",M116," ")</f>
        <v> </v>
      </c>
      <c r="P116" s="48" t="str">
        <f>IF(D116="X",N116," ")</f>
        <v> </v>
      </c>
    </row>
    <row r="117" ht="15.2" spans="1:16">
      <c r="A117" s="61"/>
      <c r="B117" s="65" t="s">
        <v>106</v>
      </c>
      <c r="C117" s="66"/>
      <c r="D117" s="66"/>
      <c r="E117" s="74" t="str">
        <f>I116</f>
        <v>Ailē VISMAZĀK jāatzīmē viena izvēle!</v>
      </c>
      <c r="H117" s="75"/>
      <c r="I117" s="75"/>
      <c r="J117" s="76">
        <f t="shared" ref="J117:J119" si="68">COUNTIF(C117:D117,"X")</f>
        <v>0</v>
      </c>
      <c r="K117" s="77">
        <f t="shared" ref="K117:K118" si="69">IF(E117=" ",1,0)</f>
        <v>0</v>
      </c>
      <c r="M117" s="47" t="s">
        <v>21</v>
      </c>
      <c r="N117" s="47" t="s">
        <v>19</v>
      </c>
      <c r="O117" s="48" t="str">
        <f t="shared" ref="O117:O119" si="70">IF(C117="X",M117," ")</f>
        <v> </v>
      </c>
      <c r="P117" s="48" t="str">
        <f t="shared" ref="P117:P119" si="71">IF(D117="X",N117," ")</f>
        <v> </v>
      </c>
    </row>
    <row r="118" ht="15.2" spans="1:16">
      <c r="A118" s="61"/>
      <c r="B118" s="65" t="s">
        <v>107</v>
      </c>
      <c r="C118" s="66"/>
      <c r="D118" s="66"/>
      <c r="E118" s="74" t="str">
        <f>K115</f>
        <v> </v>
      </c>
      <c r="H118" s="75"/>
      <c r="I118" s="75"/>
      <c r="J118" s="76">
        <f t="shared" si="68"/>
        <v>0</v>
      </c>
      <c r="K118" s="77">
        <f t="shared" si="69"/>
        <v>1</v>
      </c>
      <c r="M118" s="47" t="s">
        <v>21</v>
      </c>
      <c r="N118" s="47" t="s">
        <v>16</v>
      </c>
      <c r="O118" s="48" t="str">
        <f t="shared" si="70"/>
        <v> </v>
      </c>
      <c r="P118" s="48" t="str">
        <f t="shared" si="71"/>
        <v> </v>
      </c>
    </row>
    <row r="119" ht="15.2" spans="1:16">
      <c r="A119" s="61"/>
      <c r="B119" s="65" t="s">
        <v>108</v>
      </c>
      <c r="C119" s="66"/>
      <c r="D119" s="66"/>
      <c r="E119" s="74"/>
      <c r="H119" s="75"/>
      <c r="I119" s="75"/>
      <c r="J119" s="76">
        <f t="shared" si="68"/>
        <v>0</v>
      </c>
      <c r="K119" s="77" t="str">
        <f>IF(SUM(K116:K118)=3,"PALDIES, ŠIS KOMPLEKTS AIZPILDĪTS KOREKTI!","PIEVĒRSIET UZMANĪBU:")</f>
        <v>PIEVĒRSIET UZMANĪBU:</v>
      </c>
      <c r="M119" s="47" t="s">
        <v>23</v>
      </c>
      <c r="N119" s="47" t="s">
        <v>21</v>
      </c>
      <c r="O119" s="48" t="str">
        <f t="shared" si="70"/>
        <v> </v>
      </c>
      <c r="P119" s="48" t="str">
        <f t="shared" si="71"/>
        <v> </v>
      </c>
    </row>
    <row r="120" spans="2:4">
      <c r="B120" s="67"/>
      <c r="C120" s="68"/>
      <c r="D120" s="68"/>
    </row>
    <row r="121" ht="28" spans="1:11">
      <c r="A121" s="61"/>
      <c r="B121" s="62" t="s">
        <v>109</v>
      </c>
      <c r="C121" s="63" t="s">
        <v>8</v>
      </c>
      <c r="D121" s="64" t="s">
        <v>9</v>
      </c>
      <c r="E121" s="72" t="str">
        <f>K125</f>
        <v>PIEVĒRSIET UZMANĪBU:</v>
      </c>
      <c r="H121" s="73">
        <f>COUNTIF(C122:C125,"X")</f>
        <v>0</v>
      </c>
      <c r="I121" s="73">
        <f>COUNTIF(D122:D125,"X")</f>
        <v>0</v>
      </c>
      <c r="J121" s="76">
        <f>IFERROR(VLOOKUP(2,J122:J125,1,FALSE),0)</f>
        <v>0</v>
      </c>
      <c r="K121" s="76" t="str">
        <f>IF(J121=2,"Izvēles ailēs VISVAIRĀK un VISMAZĀK nedrīkst sakrist!"," ")</f>
        <v> </v>
      </c>
    </row>
    <row r="122" ht="15.2" spans="1:16">
      <c r="A122" s="61"/>
      <c r="B122" s="65" t="s">
        <v>110</v>
      </c>
      <c r="C122" s="66"/>
      <c r="D122" s="66"/>
      <c r="E122" s="74" t="str">
        <f>H122</f>
        <v>Ailē VISVAIRĀK jāatzīmē viena izvēle!</v>
      </c>
      <c r="H122" s="73" t="str">
        <f>IF(H121&lt;&gt;1,"Ailē VISVAIRĀK jāatzīmē viena izvēle!"," ")</f>
        <v>Ailē VISVAIRĀK jāatzīmē viena izvēle!</v>
      </c>
      <c r="I122" s="73" t="str">
        <f>IF(I121&lt;&gt;1,"Ailē VISMAZĀK jāatzīmē viena izvēle!"," ")</f>
        <v>Ailē VISMAZĀK jāatzīmē viena izvēle!</v>
      </c>
      <c r="J122" s="76">
        <f>COUNTIF(C122:D122,"X")</f>
        <v>0</v>
      </c>
      <c r="K122" s="77">
        <f>IF(E122=" ",1,0)</f>
        <v>0</v>
      </c>
      <c r="M122" s="47" t="s">
        <v>17</v>
      </c>
      <c r="N122" s="47" t="s">
        <v>17</v>
      </c>
      <c r="O122" s="48" t="str">
        <f>IF(C122="X",M122," ")</f>
        <v> </v>
      </c>
      <c r="P122" s="48" t="str">
        <f>IF(D122="X",N122," ")</f>
        <v> </v>
      </c>
    </row>
    <row r="123" ht="15.2" spans="1:16">
      <c r="A123" s="61"/>
      <c r="B123" s="65" t="s">
        <v>111</v>
      </c>
      <c r="C123" s="66"/>
      <c r="D123" s="66"/>
      <c r="E123" s="74" t="str">
        <f>I122</f>
        <v>Ailē VISMAZĀK jāatzīmē viena izvēle!</v>
      </c>
      <c r="H123" s="75"/>
      <c r="I123" s="75"/>
      <c r="J123" s="76">
        <f t="shared" ref="J123:J125" si="72">COUNTIF(C123:D123,"X")</f>
        <v>0</v>
      </c>
      <c r="K123" s="77">
        <f t="shared" ref="K123:K124" si="73">IF(E123=" ",1,0)</f>
        <v>0</v>
      </c>
      <c r="M123" s="47" t="s">
        <v>16</v>
      </c>
      <c r="N123" s="47" t="s">
        <v>21</v>
      </c>
      <c r="O123" s="48" t="str">
        <f t="shared" ref="O123:O125" si="74">IF(C123="X",M123," ")</f>
        <v> </v>
      </c>
      <c r="P123" s="48" t="str">
        <f t="shared" ref="P123:P125" si="75">IF(D123="X",N123," ")</f>
        <v> </v>
      </c>
    </row>
    <row r="124" ht="15.2" spans="1:16">
      <c r="A124" s="61"/>
      <c r="B124" s="65" t="s">
        <v>112</v>
      </c>
      <c r="C124" s="66"/>
      <c r="D124" s="66"/>
      <c r="E124" s="74" t="str">
        <f>K121</f>
        <v> </v>
      </c>
      <c r="H124" s="75"/>
      <c r="I124" s="75"/>
      <c r="J124" s="76">
        <f t="shared" si="72"/>
        <v>0</v>
      </c>
      <c r="K124" s="77">
        <f t="shared" si="73"/>
        <v>1</v>
      </c>
      <c r="M124" s="47" t="s">
        <v>19</v>
      </c>
      <c r="N124" s="47" t="s">
        <v>19</v>
      </c>
      <c r="O124" s="48" t="str">
        <f t="shared" si="74"/>
        <v> </v>
      </c>
      <c r="P124" s="48" t="str">
        <f t="shared" si="75"/>
        <v> </v>
      </c>
    </row>
    <row r="125" ht="15.2" spans="1:16">
      <c r="A125" s="61"/>
      <c r="B125" s="65" t="s">
        <v>113</v>
      </c>
      <c r="C125" s="66"/>
      <c r="D125" s="66"/>
      <c r="E125" s="74"/>
      <c r="H125" s="75"/>
      <c r="I125" s="75"/>
      <c r="J125" s="76">
        <f t="shared" si="72"/>
        <v>0</v>
      </c>
      <c r="K125" s="77" t="str">
        <f>IF(SUM(K122:K124)=3,"PALDIES, ŠIS KOMPLEKTS AIZPILDĪTS KOREKTI!","PIEVĒRSIET UZMANĪBU:")</f>
        <v>PIEVĒRSIET UZMANĪBU:</v>
      </c>
      <c r="M125" s="47" t="s">
        <v>21</v>
      </c>
      <c r="N125" s="47" t="s">
        <v>23</v>
      </c>
      <c r="O125" s="48" t="str">
        <f t="shared" si="74"/>
        <v> </v>
      </c>
      <c r="P125" s="48" t="str">
        <f t="shared" si="75"/>
        <v> </v>
      </c>
    </row>
    <row r="126" spans="2:4">
      <c r="B126" s="67"/>
      <c r="C126" s="68"/>
      <c r="D126" s="68"/>
    </row>
    <row r="127" ht="28" spans="1:11">
      <c r="A127" s="61"/>
      <c r="B127" s="62" t="s">
        <v>114</v>
      </c>
      <c r="C127" s="63" t="s">
        <v>8</v>
      </c>
      <c r="D127" s="64" t="s">
        <v>9</v>
      </c>
      <c r="E127" s="72" t="str">
        <f>K131</f>
        <v>PIEVĒRSIET UZMANĪBU:</v>
      </c>
      <c r="H127" s="73">
        <f>COUNTIF(C128:C131,"X")</f>
        <v>0</v>
      </c>
      <c r="I127" s="73">
        <f>COUNTIF(D128:D131,"X")</f>
        <v>0</v>
      </c>
      <c r="J127" s="76">
        <f>IFERROR(VLOOKUP(2,J128:J131,1,FALSE),0)</f>
        <v>0</v>
      </c>
      <c r="K127" s="76" t="str">
        <f>IF(J127=2,"Izvēles ailēs VISVAIRĀK un VISMAZĀK nedrīkst sakrist!"," ")</f>
        <v> </v>
      </c>
    </row>
    <row r="128" ht="15.2" spans="1:16">
      <c r="A128" s="61"/>
      <c r="B128" s="65" t="s">
        <v>115</v>
      </c>
      <c r="C128" s="66"/>
      <c r="D128" s="66"/>
      <c r="E128" s="74" t="str">
        <f>H128</f>
        <v>Ailē VISVAIRĀK jāatzīmē viena izvēle!</v>
      </c>
      <c r="H128" s="73" t="str">
        <f>IF(H127&lt;&gt;1,"Ailē VISVAIRĀK jāatzīmē viena izvēle!"," ")</f>
        <v>Ailē VISVAIRĀK jāatzīmē viena izvēle!</v>
      </c>
      <c r="I128" s="73" t="str">
        <f>IF(I127&lt;&gt;1,"Ailē VISMAZĀK jāatzīmē viena izvēle!"," ")</f>
        <v>Ailē VISMAZĀK jāatzīmē viena izvēle!</v>
      </c>
      <c r="J128" s="76">
        <f>COUNTIF(C128:D128,"X")</f>
        <v>0</v>
      </c>
      <c r="K128" s="77">
        <f>IF(E128=" ",1,0)</f>
        <v>0</v>
      </c>
      <c r="M128" s="47" t="s">
        <v>17</v>
      </c>
      <c r="N128" s="47" t="s">
        <v>21</v>
      </c>
      <c r="O128" s="48" t="str">
        <f>IF(C128="X",M128," ")</f>
        <v> </v>
      </c>
      <c r="P128" s="48" t="str">
        <f>IF(D128="X",N128," ")</f>
        <v> </v>
      </c>
    </row>
    <row r="129" ht="15.2" spans="1:16">
      <c r="A129" s="61"/>
      <c r="B129" s="65" t="s">
        <v>116</v>
      </c>
      <c r="C129" s="66"/>
      <c r="D129" s="66"/>
      <c r="E129" s="74" t="str">
        <f>I128</f>
        <v>Ailē VISMAZĀK jāatzīmē viena izvēle!</v>
      </c>
      <c r="H129" s="75"/>
      <c r="I129" s="75"/>
      <c r="J129" s="76">
        <f t="shared" ref="J129:J131" si="76">COUNTIF(C129:D129,"X")</f>
        <v>0</v>
      </c>
      <c r="K129" s="77">
        <f t="shared" ref="K129:K130" si="77">IF(E129=" ",1,0)</f>
        <v>0</v>
      </c>
      <c r="M129" s="47" t="s">
        <v>16</v>
      </c>
      <c r="N129" s="47" t="s">
        <v>16</v>
      </c>
      <c r="O129" s="48" t="str">
        <f t="shared" ref="O129:O131" si="78">IF(C129="X",M129," ")</f>
        <v> </v>
      </c>
      <c r="P129" s="48" t="str">
        <f t="shared" ref="P129:P131" si="79">IF(D129="X",N129," ")</f>
        <v> </v>
      </c>
    </row>
    <row r="130" ht="15.2" spans="1:16">
      <c r="A130" s="61"/>
      <c r="B130" s="65" t="s">
        <v>117</v>
      </c>
      <c r="C130" s="66"/>
      <c r="D130" s="66"/>
      <c r="E130" s="74" t="str">
        <f>K127</f>
        <v> </v>
      </c>
      <c r="H130" s="75"/>
      <c r="I130" s="75"/>
      <c r="J130" s="76">
        <f t="shared" si="76"/>
        <v>0</v>
      </c>
      <c r="K130" s="77">
        <f t="shared" si="77"/>
        <v>1</v>
      </c>
      <c r="M130" s="47" t="s">
        <v>19</v>
      </c>
      <c r="N130" s="47" t="s">
        <v>19</v>
      </c>
      <c r="O130" s="48" t="str">
        <f t="shared" si="78"/>
        <v> </v>
      </c>
      <c r="P130" s="48" t="str">
        <f t="shared" si="79"/>
        <v> </v>
      </c>
    </row>
    <row r="131" ht="15.2" spans="1:16">
      <c r="A131" s="61"/>
      <c r="B131" s="65" t="s">
        <v>118</v>
      </c>
      <c r="C131" s="66"/>
      <c r="D131" s="66"/>
      <c r="E131" s="74"/>
      <c r="H131" s="75"/>
      <c r="I131" s="75"/>
      <c r="J131" s="76">
        <f t="shared" si="76"/>
        <v>0</v>
      </c>
      <c r="K131" s="77" t="str">
        <f>IF(SUM(K128:K130)=3,"PALDIES, ŠIS KOMPLEKTS AIZPILDĪTS KOREKTI!","PIEVĒRSIET UZMANĪBU:")</f>
        <v>PIEVĒRSIET UZMANĪBU:</v>
      </c>
      <c r="M131" s="47" t="s">
        <v>23</v>
      </c>
      <c r="N131" s="47" t="s">
        <v>21</v>
      </c>
      <c r="O131" s="48" t="str">
        <f t="shared" si="78"/>
        <v> </v>
      </c>
      <c r="P131" s="48" t="str">
        <f t="shared" si="79"/>
        <v> </v>
      </c>
    </row>
    <row r="132" spans="2:4">
      <c r="B132" s="67"/>
      <c r="C132" s="68"/>
      <c r="D132" s="68"/>
    </row>
    <row r="133" ht="28" spans="1:11">
      <c r="A133" s="61"/>
      <c r="B133" s="62" t="s">
        <v>119</v>
      </c>
      <c r="C133" s="63" t="s">
        <v>8</v>
      </c>
      <c r="D133" s="64" t="s">
        <v>9</v>
      </c>
      <c r="E133" s="72" t="str">
        <f>K137</f>
        <v>PIEVĒRSIET UZMANĪBU:</v>
      </c>
      <c r="H133" s="73">
        <f>COUNTIF(C134:C137,"X")</f>
        <v>0</v>
      </c>
      <c r="I133" s="73">
        <f>COUNTIF(D134:D137,"X")</f>
        <v>0</v>
      </c>
      <c r="J133" s="76">
        <f>IFERROR(VLOOKUP(2,J134:J137,1,FALSE),0)</f>
        <v>0</v>
      </c>
      <c r="K133" s="76" t="str">
        <f>IF(J133=2,"Izvēles ailēs VISVAIRĀK un VISMAZĀK nedrīkst sakrist!"," ")</f>
        <v> </v>
      </c>
    </row>
    <row r="134" ht="15.2" spans="1:16">
      <c r="A134" s="61"/>
      <c r="B134" s="65" t="s">
        <v>120</v>
      </c>
      <c r="C134" s="66"/>
      <c r="D134" s="66"/>
      <c r="E134" s="74" t="str">
        <f>H134</f>
        <v>Ailē VISVAIRĀK jāatzīmē viena izvēle!</v>
      </c>
      <c r="H134" s="73" t="str">
        <f>IF(H133&lt;&gt;1,"Ailē VISVAIRĀK jāatzīmē viena izvēle!"," ")</f>
        <v>Ailē VISVAIRĀK jāatzīmē viena izvēle!</v>
      </c>
      <c r="I134" s="73" t="str">
        <f>IF(I133&lt;&gt;1,"Ailē VISMAZĀK jāatzīmē viena izvēle!"," ")</f>
        <v>Ailē VISMAZĀK jāatzīmē viena izvēle!</v>
      </c>
      <c r="J134" s="76">
        <f>COUNTIF(C134:D134,"X")</f>
        <v>0</v>
      </c>
      <c r="K134" s="77">
        <f>IF(E134=" ",1,0)</f>
        <v>0</v>
      </c>
      <c r="M134" s="47" t="s">
        <v>16</v>
      </c>
      <c r="N134" s="47" t="s">
        <v>16</v>
      </c>
      <c r="O134" s="48" t="str">
        <f>IF(C134="X",M134," ")</f>
        <v> </v>
      </c>
      <c r="P134" s="48" t="str">
        <f>IF(D134="X",N134," ")</f>
        <v> </v>
      </c>
    </row>
    <row r="135" ht="15.2" spans="1:16">
      <c r="A135" s="61"/>
      <c r="B135" s="65" t="s">
        <v>121</v>
      </c>
      <c r="C135" s="66"/>
      <c r="D135" s="66"/>
      <c r="E135" s="74" t="str">
        <f>I134</f>
        <v>Ailē VISMAZĀK jāatzīmē viena izvēle!</v>
      </c>
      <c r="H135" s="75"/>
      <c r="I135" s="75"/>
      <c r="J135" s="76">
        <f t="shared" ref="J135:J137" si="80">COUNTIF(C135:D135,"X")</f>
        <v>0</v>
      </c>
      <c r="K135" s="77">
        <f t="shared" ref="K135:K136" si="81">IF(E135=" ",1,0)</f>
        <v>0</v>
      </c>
      <c r="M135" s="47" t="s">
        <v>17</v>
      </c>
      <c r="N135" s="47" t="s">
        <v>17</v>
      </c>
      <c r="O135" s="48" t="str">
        <f t="shared" ref="O135:O137" si="82">IF(C135="X",M135," ")</f>
        <v> </v>
      </c>
      <c r="P135" s="48" t="str">
        <f t="shared" ref="P135:P137" si="83">IF(D135="X",N135," ")</f>
        <v> </v>
      </c>
    </row>
    <row r="136" ht="15.2" spans="1:16">
      <c r="A136" s="61"/>
      <c r="B136" s="65" t="s">
        <v>122</v>
      </c>
      <c r="C136" s="66"/>
      <c r="D136" s="66"/>
      <c r="E136" s="74" t="str">
        <f>K133</f>
        <v> </v>
      </c>
      <c r="H136" s="75"/>
      <c r="I136" s="75"/>
      <c r="J136" s="76">
        <f t="shared" si="80"/>
        <v>0</v>
      </c>
      <c r="K136" s="77">
        <f t="shared" si="81"/>
        <v>1</v>
      </c>
      <c r="M136" s="47" t="s">
        <v>19</v>
      </c>
      <c r="N136" s="47" t="s">
        <v>19</v>
      </c>
      <c r="O136" s="48" t="str">
        <f t="shared" si="82"/>
        <v> </v>
      </c>
      <c r="P136" s="48" t="str">
        <f t="shared" si="83"/>
        <v> </v>
      </c>
    </row>
    <row r="137" ht="15.2" spans="1:16">
      <c r="A137" s="61"/>
      <c r="B137" s="65" t="s">
        <v>123</v>
      </c>
      <c r="C137" s="66"/>
      <c r="D137" s="66"/>
      <c r="E137" s="74"/>
      <c r="H137" s="75"/>
      <c r="I137" s="75"/>
      <c r="J137" s="76">
        <f t="shared" si="80"/>
        <v>0</v>
      </c>
      <c r="K137" s="77" t="str">
        <f>IF(SUM(K134:K136)=3,"PALDIES, ŠIS KOMPLEKTS AIZPILDĪTS KOREKTI!","PIEVĒRSIET UZMANĪBU:")</f>
        <v>PIEVĒRSIET UZMANĪBU:</v>
      </c>
      <c r="M137" s="47" t="s">
        <v>21</v>
      </c>
      <c r="N137" s="47" t="s">
        <v>23</v>
      </c>
      <c r="O137" s="48" t="str">
        <f t="shared" si="82"/>
        <v> </v>
      </c>
      <c r="P137" s="48" t="str">
        <f t="shared" si="83"/>
        <v> </v>
      </c>
    </row>
    <row r="138" spans="2:4">
      <c r="B138" s="67"/>
      <c r="C138" s="68"/>
      <c r="D138" s="68"/>
    </row>
    <row r="139" ht="28" spans="1:11">
      <c r="A139" s="61"/>
      <c r="B139" s="62" t="s">
        <v>124</v>
      </c>
      <c r="C139" s="63" t="s">
        <v>8</v>
      </c>
      <c r="D139" s="64" t="s">
        <v>9</v>
      </c>
      <c r="E139" s="72" t="str">
        <f>K143</f>
        <v>PIEVĒRSIET UZMANĪBU:</v>
      </c>
      <c r="H139" s="73">
        <f>COUNTIF(C140:C143,"X")</f>
        <v>0</v>
      </c>
      <c r="I139" s="73">
        <f>COUNTIF(D140:D143,"X")</f>
        <v>0</v>
      </c>
      <c r="J139" s="76">
        <f>IFERROR(VLOOKUP(2,J140:J143,1,FALSE),0)</f>
        <v>0</v>
      </c>
      <c r="K139" s="76" t="str">
        <f>IF(J139=2,"Izvēles ailēs VISVAIRĀK un VISMAZĀK nedrīkst sakrist!"," ")</f>
        <v> </v>
      </c>
    </row>
    <row r="140" ht="15.2" spans="1:16">
      <c r="A140" s="61"/>
      <c r="B140" s="65" t="s">
        <v>125</v>
      </c>
      <c r="C140" s="66"/>
      <c r="D140" s="66"/>
      <c r="E140" s="74" t="str">
        <f>H140</f>
        <v>Ailē VISVAIRĀK jāatzīmē viena izvēle!</v>
      </c>
      <c r="H140" s="73" t="str">
        <f>IF(H139&lt;&gt;1,"Ailē VISVAIRĀK jāatzīmē viena izvēle!"," ")</f>
        <v>Ailē VISVAIRĀK jāatzīmē viena izvēle!</v>
      </c>
      <c r="I140" s="73" t="str">
        <f>IF(I139&lt;&gt;1,"Ailē VISMAZĀK jāatzīmē viena izvēle!"," ")</f>
        <v>Ailē VISMAZĀK jāatzīmē viena izvēle!</v>
      </c>
      <c r="J140" s="76">
        <f>COUNTIF(C140:D140,"X")</f>
        <v>0</v>
      </c>
      <c r="K140" s="77">
        <f>IF(E140=" ",1,0)</f>
        <v>0</v>
      </c>
      <c r="M140" s="47" t="s">
        <v>16</v>
      </c>
      <c r="N140" s="47" t="s">
        <v>16</v>
      </c>
      <c r="O140" s="48" t="str">
        <f>IF(C140="X",M140," ")</f>
        <v> </v>
      </c>
      <c r="P140" s="48" t="str">
        <f>IF(D140="X",N140," ")</f>
        <v> </v>
      </c>
    </row>
    <row r="141" ht="15.2" spans="1:16">
      <c r="A141" s="61"/>
      <c r="B141" s="65" t="s">
        <v>126</v>
      </c>
      <c r="C141" s="66"/>
      <c r="D141" s="66"/>
      <c r="E141" s="74" t="str">
        <f>I140</f>
        <v>Ailē VISMAZĀK jāatzīmē viena izvēle!</v>
      </c>
      <c r="H141" s="75"/>
      <c r="I141" s="75"/>
      <c r="J141" s="76">
        <f t="shared" ref="J141:J143" si="84">COUNTIF(C141:D141,"X")</f>
        <v>0</v>
      </c>
      <c r="K141" s="77">
        <f t="shared" ref="K141:K142" si="85">IF(E141=" ",1,0)</f>
        <v>0</v>
      </c>
      <c r="M141" s="47" t="s">
        <v>21</v>
      </c>
      <c r="N141" s="47" t="s">
        <v>19</v>
      </c>
      <c r="O141" s="48" t="str">
        <f t="shared" ref="O141:O143" si="86">IF(C141="X",M141," ")</f>
        <v> </v>
      </c>
      <c r="P141" s="48" t="str">
        <f t="shared" ref="P141:P143" si="87">IF(D141="X",N141," ")</f>
        <v> </v>
      </c>
    </row>
    <row r="142" ht="15.2" spans="1:16">
      <c r="A142" s="61"/>
      <c r="B142" s="65" t="s">
        <v>88</v>
      </c>
      <c r="C142" s="66"/>
      <c r="D142" s="66"/>
      <c r="E142" s="74" t="str">
        <f>K139</f>
        <v> </v>
      </c>
      <c r="H142" s="75"/>
      <c r="I142" s="75"/>
      <c r="J142" s="76">
        <f t="shared" si="84"/>
        <v>0</v>
      </c>
      <c r="K142" s="77">
        <f t="shared" si="85"/>
        <v>1</v>
      </c>
      <c r="M142" s="47" t="s">
        <v>17</v>
      </c>
      <c r="N142" s="47" t="s">
        <v>17</v>
      </c>
      <c r="O142" s="48" t="str">
        <f t="shared" si="86"/>
        <v> </v>
      </c>
      <c r="P142" s="48" t="str">
        <f t="shared" si="87"/>
        <v> </v>
      </c>
    </row>
    <row r="143" ht="15.2" spans="1:16">
      <c r="A143" s="61"/>
      <c r="B143" s="65" t="s">
        <v>127</v>
      </c>
      <c r="C143" s="66"/>
      <c r="D143" s="66"/>
      <c r="E143" s="74"/>
      <c r="H143" s="75"/>
      <c r="I143" s="75"/>
      <c r="J143" s="76">
        <f t="shared" si="84"/>
        <v>0</v>
      </c>
      <c r="K143" s="77" t="str">
        <f>IF(SUM(K140:K142)=3,"PALDIES, ŠIS KOMPLEKTS AIZPILDĪTS KOREKTI!","PIEVĒRSIET UZMANĪBU:")</f>
        <v>PIEVĒRSIET UZMANĪBU:</v>
      </c>
      <c r="M143" s="47" t="s">
        <v>23</v>
      </c>
      <c r="N143" s="47" t="s">
        <v>23</v>
      </c>
      <c r="O143" s="48" t="str">
        <f t="shared" si="86"/>
        <v> </v>
      </c>
      <c r="P143" s="48" t="str">
        <f t="shared" si="87"/>
        <v> </v>
      </c>
    </row>
    <row r="144" spans="2:4">
      <c r="B144" s="67"/>
      <c r="C144" s="68"/>
      <c r="D144" s="68"/>
    </row>
    <row r="145" ht="28" spans="1:11">
      <c r="A145" s="61"/>
      <c r="B145" s="62" t="s">
        <v>128</v>
      </c>
      <c r="C145" s="63" t="s">
        <v>8</v>
      </c>
      <c r="D145" s="64" t="s">
        <v>9</v>
      </c>
      <c r="E145" s="72" t="str">
        <f>K149</f>
        <v>PIEVĒRSIET UZMANĪBU:</v>
      </c>
      <c r="H145" s="73">
        <f>COUNTIF(C146:C149,"X")</f>
        <v>0</v>
      </c>
      <c r="I145" s="73">
        <f>COUNTIF(D146:D149,"X")</f>
        <v>0</v>
      </c>
      <c r="J145" s="76">
        <f>IFERROR(VLOOKUP(2,J146:J149,1,FALSE),0)</f>
        <v>0</v>
      </c>
      <c r="K145" s="76" t="str">
        <f>IF(J145=2,"Izvēles ailēs VISVAIRĀK un VISMAZĀK nedrīkst sakrist!"," ")</f>
        <v> </v>
      </c>
    </row>
    <row r="146" ht="15.2" spans="1:16">
      <c r="A146" s="61"/>
      <c r="B146" s="65" t="s">
        <v>129</v>
      </c>
      <c r="C146" s="66"/>
      <c r="D146" s="66"/>
      <c r="E146" s="74" t="str">
        <f>H146</f>
        <v>Ailē VISVAIRĀK jāatzīmē viena izvēle!</v>
      </c>
      <c r="H146" s="73" t="str">
        <f>IF(H145&lt;&gt;1,"Ailē VISVAIRĀK jāatzīmē viena izvēle!"," ")</f>
        <v>Ailē VISVAIRĀK jāatzīmē viena izvēle!</v>
      </c>
      <c r="I146" s="73" t="str">
        <f>IF(I145&lt;&gt;1,"Ailē VISMAZĀK jāatzīmē viena izvēle!"," ")</f>
        <v>Ailē VISMAZĀK jāatzīmē viena izvēle!</v>
      </c>
      <c r="J146" s="76">
        <f>COUNTIF(C146:D146,"X")</f>
        <v>0</v>
      </c>
      <c r="K146" s="77">
        <f>IF(E146=" ",1,0)</f>
        <v>0</v>
      </c>
      <c r="M146" s="47" t="s">
        <v>21</v>
      </c>
      <c r="N146" s="47" t="s">
        <v>17</v>
      </c>
      <c r="O146" s="48" t="str">
        <f>IF(C146="X",M146," ")</f>
        <v> </v>
      </c>
      <c r="P146" s="48" t="str">
        <f>IF(D146="X",N146," ")</f>
        <v> </v>
      </c>
    </row>
    <row r="147" ht="15.2" spans="1:16">
      <c r="A147" s="61"/>
      <c r="B147" s="65" t="s">
        <v>130</v>
      </c>
      <c r="C147" s="66"/>
      <c r="D147" s="66"/>
      <c r="E147" s="74" t="str">
        <f>I146</f>
        <v>Ailē VISMAZĀK jāatzīmē viena izvēle!</v>
      </c>
      <c r="H147" s="75"/>
      <c r="I147" s="75"/>
      <c r="J147" s="76">
        <f t="shared" ref="J147:J149" si="88">COUNTIF(C147:D147,"X")</f>
        <v>0</v>
      </c>
      <c r="K147" s="77">
        <f t="shared" ref="K147:K148" si="89">IF(E147=" ",1,0)</f>
        <v>0</v>
      </c>
      <c r="M147" s="47" t="s">
        <v>19</v>
      </c>
      <c r="N147" s="47" t="s">
        <v>21</v>
      </c>
      <c r="O147" s="48" t="str">
        <f t="shared" ref="O147:O149" si="90">IF(C147="X",M147," ")</f>
        <v> </v>
      </c>
      <c r="P147" s="48" t="str">
        <f t="shared" ref="P147:P149" si="91">IF(D147="X",N147," ")</f>
        <v> </v>
      </c>
    </row>
    <row r="148" ht="15.2" spans="1:16">
      <c r="A148" s="61"/>
      <c r="B148" s="65" t="s">
        <v>131</v>
      </c>
      <c r="C148" s="66"/>
      <c r="D148" s="66"/>
      <c r="E148" s="74" t="str">
        <f>K145</f>
        <v> </v>
      </c>
      <c r="H148" s="75"/>
      <c r="I148" s="75"/>
      <c r="J148" s="76">
        <f t="shared" si="88"/>
        <v>0</v>
      </c>
      <c r="K148" s="77">
        <f t="shared" si="89"/>
        <v>1</v>
      </c>
      <c r="M148" s="47" t="s">
        <v>16</v>
      </c>
      <c r="N148" s="47" t="s">
        <v>16</v>
      </c>
      <c r="O148" s="48" t="str">
        <f t="shared" si="90"/>
        <v> </v>
      </c>
      <c r="P148" s="48" t="str">
        <f t="shared" si="91"/>
        <v> </v>
      </c>
    </row>
    <row r="149" ht="15.2" spans="1:16">
      <c r="A149" s="61"/>
      <c r="B149" s="65" t="s">
        <v>132</v>
      </c>
      <c r="C149" s="66"/>
      <c r="D149" s="66"/>
      <c r="E149" s="74"/>
      <c r="H149" s="75"/>
      <c r="I149" s="75"/>
      <c r="J149" s="76">
        <f t="shared" si="88"/>
        <v>0</v>
      </c>
      <c r="K149" s="77" t="str">
        <f>IF(SUM(K146:K148)=3,"PALDIES, ŠIS KOMPLEKTS AIZPILDĪTS KOREKTI!","PIEVĒRSIET UZMANĪBU:")</f>
        <v>PIEVĒRSIET UZMANĪBU:</v>
      </c>
      <c r="M149" s="47" t="s">
        <v>21</v>
      </c>
      <c r="N149" s="47" t="s">
        <v>23</v>
      </c>
      <c r="O149" s="48" t="str">
        <f t="shared" si="90"/>
        <v> </v>
      </c>
      <c r="P149" s="48" t="str">
        <f t="shared" si="91"/>
        <v> </v>
      </c>
    </row>
    <row r="150" spans="2:4">
      <c r="B150" s="67"/>
      <c r="C150" s="68"/>
      <c r="D150" s="68"/>
    </row>
    <row r="151" ht="28" spans="1:11">
      <c r="A151" s="61"/>
      <c r="B151" s="62" t="s">
        <v>133</v>
      </c>
      <c r="C151" s="63" t="s">
        <v>8</v>
      </c>
      <c r="D151" s="64" t="s">
        <v>9</v>
      </c>
      <c r="E151" s="72" t="str">
        <f>K155</f>
        <v>PIEVĒRSIET UZMANĪBU:</v>
      </c>
      <c r="H151" s="73">
        <f>COUNTIF(C152:C155,"X")</f>
        <v>0</v>
      </c>
      <c r="I151" s="73">
        <f>COUNTIF(D152:D155,"X")</f>
        <v>0</v>
      </c>
      <c r="J151" s="76">
        <f>IFERROR(VLOOKUP(2,J152:J155,1,FALSE),0)</f>
        <v>0</v>
      </c>
      <c r="K151" s="76" t="str">
        <f>IF(J151=2,"Izvēles ailēs VISVAIRĀK un VISMAZĀK nedrīkst sakrist!"," ")</f>
        <v> </v>
      </c>
    </row>
    <row r="152" ht="15.2" spans="1:16">
      <c r="A152" s="61"/>
      <c r="B152" s="65" t="s">
        <v>134</v>
      </c>
      <c r="C152" s="81"/>
      <c r="D152" s="81"/>
      <c r="E152" s="74" t="str">
        <f>H152</f>
        <v>Ailē VISVAIRĀK jāatzīmē viena izvēle!</v>
      </c>
      <c r="H152" s="73" t="str">
        <f>IF(H151&lt;&gt;1,"Ailē VISVAIRĀK jāatzīmē viena izvēle!"," ")</f>
        <v>Ailē VISVAIRĀK jāatzīmē viena izvēle!</v>
      </c>
      <c r="I152" s="73" t="str">
        <f>IF(I151&lt;&gt;1,"Ailē VISMAZĀK jāatzīmē viena izvēle!"," ")</f>
        <v>Ailē VISMAZĀK jāatzīmē viena izvēle!</v>
      </c>
      <c r="J152" s="76">
        <f>COUNTIF(C152:D152,"X")</f>
        <v>0</v>
      </c>
      <c r="K152" s="77">
        <f>IF(E152=" ",1,0)</f>
        <v>0</v>
      </c>
      <c r="M152" s="47" t="s">
        <v>21</v>
      </c>
      <c r="N152" s="47" t="s">
        <v>16</v>
      </c>
      <c r="O152" s="48" t="str">
        <f>IF(C152="X",M152," ")</f>
        <v> </v>
      </c>
      <c r="P152" s="48" t="str">
        <f>IF(D152="X",N152," ")</f>
        <v> </v>
      </c>
    </row>
    <row r="153" ht="15.2" spans="1:16">
      <c r="A153" s="61"/>
      <c r="B153" s="65" t="s">
        <v>135</v>
      </c>
      <c r="C153" s="81"/>
      <c r="D153" s="81"/>
      <c r="E153" s="74" t="str">
        <f>I152</f>
        <v>Ailē VISMAZĀK jāatzīmē viena izvēle!</v>
      </c>
      <c r="H153" s="75"/>
      <c r="I153" s="75"/>
      <c r="J153" s="76">
        <f t="shared" ref="J153:J155" si="92">COUNTIF(C153:D153,"X")</f>
        <v>0</v>
      </c>
      <c r="K153" s="77">
        <f t="shared" ref="K153:K154" si="93">IF(E153=" ",1,0)</f>
        <v>0</v>
      </c>
      <c r="M153" s="47" t="s">
        <v>19</v>
      </c>
      <c r="N153" s="47" t="s">
        <v>19</v>
      </c>
      <c r="O153" s="48" t="str">
        <f t="shared" ref="O153:O155" si="94">IF(C153="X",M153," ")</f>
        <v> </v>
      </c>
      <c r="P153" s="48" t="str">
        <f t="shared" ref="P153:P155" si="95">IF(D153="X",N153," ")</f>
        <v> </v>
      </c>
    </row>
    <row r="154" ht="15.2" spans="1:16">
      <c r="A154" s="61"/>
      <c r="B154" s="65" t="s">
        <v>136</v>
      </c>
      <c r="C154" s="66"/>
      <c r="D154" s="66"/>
      <c r="E154" s="74" t="str">
        <f>K151</f>
        <v> </v>
      </c>
      <c r="H154" s="75"/>
      <c r="I154" s="75"/>
      <c r="J154" s="76">
        <f t="shared" si="92"/>
        <v>0</v>
      </c>
      <c r="K154" s="77">
        <f t="shared" si="93"/>
        <v>1</v>
      </c>
      <c r="M154" s="47" t="s">
        <v>17</v>
      </c>
      <c r="N154" s="47" t="s">
        <v>21</v>
      </c>
      <c r="O154" s="48" t="str">
        <f t="shared" si="94"/>
        <v> </v>
      </c>
      <c r="P154" s="48" t="str">
        <f t="shared" si="95"/>
        <v> </v>
      </c>
    </row>
    <row r="155" ht="15.2" spans="1:16">
      <c r="A155" s="61"/>
      <c r="B155" s="65" t="s">
        <v>137</v>
      </c>
      <c r="C155" s="66"/>
      <c r="D155" s="66"/>
      <c r="E155" s="74"/>
      <c r="H155" s="75"/>
      <c r="I155" s="75"/>
      <c r="J155" s="76">
        <f t="shared" si="92"/>
        <v>0</v>
      </c>
      <c r="K155" s="77" t="str">
        <f>IF(SUM(K152:K154)=3,"PALDIES, ŠIS KOMPLEKTS AIZPILDĪTS KOREKTI!","PIEVĒRSIET UZMANĪBU:")</f>
        <v>PIEVĒRSIET UZMANĪBU:</v>
      </c>
      <c r="M155" s="47" t="s">
        <v>23</v>
      </c>
      <c r="N155" s="47" t="s">
        <v>21</v>
      </c>
      <c r="O155" s="48" t="str">
        <f t="shared" si="94"/>
        <v> </v>
      </c>
      <c r="P155" s="48" t="str">
        <f t="shared" si="95"/>
        <v> </v>
      </c>
    </row>
    <row r="156" spans="2:4">
      <c r="B156" s="82"/>
      <c r="C156" s="83"/>
      <c r="D156" s="83"/>
    </row>
    <row r="157" ht="17.45" customHeight="1" spans="2:9">
      <c r="B157" s="84" t="str">
        <f>IF(COUNTIF(E13:E155,"PIEVĒRSIET UZMANĪBU:")&gt;0,"PĀRBAUDIET, VAI KOREKTI AIZPILDĪTI VISI TESTA KOMPLEKTI!","PALDIES, VISI TESTA KOMPLEKTI AIZPILDĪTI KOREKTI!")</f>
        <v>PĀRBAUDIET, VAI KOREKTI AIZPILDĪTI VISI TESTA KOMPLEKTI!</v>
      </c>
      <c r="C157" s="85"/>
      <c r="D157" s="86"/>
      <c r="H157" s="90">
        <f>IF(COUNTIF(E13:E155,"PIEVĒRSIET UZMANĪBU:")&gt;0,0,1)</f>
        <v>0</v>
      </c>
      <c r="I157" s="91" t="s">
        <v>138</v>
      </c>
    </row>
    <row r="159" ht="24.95" customHeight="1" spans="2:4">
      <c r="B159" s="87"/>
      <c r="C159" s="88"/>
      <c r="D159" s="89"/>
    </row>
    <row r="161" s="15" customFormat="1" ht="14" spans="2:2">
      <c r="B161" s="24" t="s">
        <v>139</v>
      </c>
    </row>
    <row r="162" s="15" customFormat="1" ht="14" spans="2:2">
      <c r="B162" s="25" t="s">
        <v>140</v>
      </c>
    </row>
  </sheetData>
  <sheetProtection algorithmName="SHA-512" hashValue="fCUaNm4JRy+rg90EcZri3wRnztxXdXKfCBX/Mivqvl16/qcWE27XxWcglLTZ+0xD1wIviRHaRTCGzpL9IhIzgg==" saltValue="JxZRGIlkPZOQ2/g8ZokHJA==" spinCount="100000" sheet="1" selectLockedCells="1"/>
  <mergeCells count="9">
    <mergeCell ref="B2:E2"/>
    <mergeCell ref="C4:D4"/>
    <mergeCell ref="C5:D5"/>
    <mergeCell ref="C6:D6"/>
    <mergeCell ref="C7:D7"/>
    <mergeCell ref="B9:E9"/>
    <mergeCell ref="B10:E10"/>
    <mergeCell ref="B157:D157"/>
    <mergeCell ref="B159:D159"/>
  </mergeCells>
  <conditionalFormatting sqref="E13:F13">
    <cfRule type="containsText" dxfId="0" priority="50" operator="between" text="PALDIES">
      <formula>NOT(ISERROR(SEARCH("PALDIES",E13)))</formula>
    </cfRule>
    <cfRule type="containsText" dxfId="1" priority="51" operator="between" text="UZMANĪBU">
      <formula>NOT(ISERROR(SEARCH("UZMANĪBU",E13)))</formula>
    </cfRule>
  </conditionalFormatting>
  <conditionalFormatting sqref="E19:F19">
    <cfRule type="containsText" dxfId="0" priority="48" operator="between" text="PALDIES">
      <formula>NOT(ISERROR(SEARCH("PALDIES",E19)))</formula>
    </cfRule>
    <cfRule type="containsText" dxfId="1" priority="49" operator="between" text="UZMANĪBU">
      <formula>NOT(ISERROR(SEARCH("UZMANĪBU",E19)))</formula>
    </cfRule>
  </conditionalFormatting>
  <conditionalFormatting sqref="E25:F25">
    <cfRule type="containsText" dxfId="0" priority="46" operator="between" text="PALDIES">
      <formula>NOT(ISERROR(SEARCH("PALDIES",E25)))</formula>
    </cfRule>
    <cfRule type="containsText" dxfId="1" priority="47" operator="between" text="UZMANĪBU">
      <formula>NOT(ISERROR(SEARCH("UZMANĪBU",E25)))</formula>
    </cfRule>
  </conditionalFormatting>
  <conditionalFormatting sqref="E31:F31">
    <cfRule type="containsText" dxfId="0" priority="44" operator="between" text="PALDIES">
      <formula>NOT(ISERROR(SEARCH("PALDIES",E31)))</formula>
    </cfRule>
    <cfRule type="containsText" dxfId="1" priority="45" operator="between" text="UZMANĪBU">
      <formula>NOT(ISERROR(SEARCH("UZMANĪBU",E31)))</formula>
    </cfRule>
  </conditionalFormatting>
  <conditionalFormatting sqref="E37:F37">
    <cfRule type="containsText" dxfId="0" priority="42" operator="between" text="PALDIES">
      <formula>NOT(ISERROR(SEARCH("PALDIES",E37)))</formula>
    </cfRule>
    <cfRule type="containsText" dxfId="1" priority="43" operator="between" text="UZMANĪBU">
      <formula>NOT(ISERROR(SEARCH("UZMANĪBU",E37)))</formula>
    </cfRule>
  </conditionalFormatting>
  <conditionalFormatting sqref="E43:F43">
    <cfRule type="containsText" dxfId="0" priority="40" operator="between" text="PALDIES">
      <formula>NOT(ISERROR(SEARCH("PALDIES",E43)))</formula>
    </cfRule>
    <cfRule type="containsText" dxfId="1" priority="41" operator="between" text="UZMANĪBU">
      <formula>NOT(ISERROR(SEARCH("UZMANĪBU",E43)))</formula>
    </cfRule>
  </conditionalFormatting>
  <conditionalFormatting sqref="E49:F49">
    <cfRule type="containsText" dxfId="0" priority="38" operator="between" text="PALDIES">
      <formula>NOT(ISERROR(SEARCH("PALDIES",E49)))</formula>
    </cfRule>
    <cfRule type="containsText" dxfId="1" priority="39" operator="between" text="UZMANĪBU">
      <formula>NOT(ISERROR(SEARCH("UZMANĪBU",E49)))</formula>
    </cfRule>
  </conditionalFormatting>
  <conditionalFormatting sqref="E55:F55">
    <cfRule type="containsText" dxfId="0" priority="36" operator="between" text="PALDIES">
      <formula>NOT(ISERROR(SEARCH("PALDIES",E55)))</formula>
    </cfRule>
    <cfRule type="containsText" dxfId="1" priority="37" operator="between" text="UZMANĪBU">
      <formula>NOT(ISERROR(SEARCH("UZMANĪBU",E55)))</formula>
    </cfRule>
  </conditionalFormatting>
  <conditionalFormatting sqref="E61:F61">
    <cfRule type="containsText" dxfId="0" priority="34" operator="between" text="PALDIES">
      <formula>NOT(ISERROR(SEARCH("PALDIES",E61)))</formula>
    </cfRule>
    <cfRule type="containsText" dxfId="1" priority="35" operator="between" text="UZMANĪBU">
      <formula>NOT(ISERROR(SEARCH("UZMANĪBU",E61)))</formula>
    </cfRule>
  </conditionalFormatting>
  <conditionalFormatting sqref="E67:F67">
    <cfRule type="containsText" dxfId="0" priority="32" operator="between" text="PALDIES">
      <formula>NOT(ISERROR(SEARCH("PALDIES",E67)))</formula>
    </cfRule>
    <cfRule type="containsText" dxfId="1" priority="33" operator="between" text="UZMANĪBU">
      <formula>NOT(ISERROR(SEARCH("UZMANĪBU",E67)))</formula>
    </cfRule>
  </conditionalFormatting>
  <conditionalFormatting sqref="E73:F73">
    <cfRule type="containsText" dxfId="0" priority="30" operator="between" text="PALDIES">
      <formula>NOT(ISERROR(SEARCH("PALDIES",E73)))</formula>
    </cfRule>
    <cfRule type="containsText" dxfId="1" priority="31" operator="between" text="UZMANĪBU">
      <formula>NOT(ISERROR(SEARCH("UZMANĪBU",E73)))</formula>
    </cfRule>
  </conditionalFormatting>
  <conditionalFormatting sqref="E79:F79">
    <cfRule type="containsText" dxfId="0" priority="28" operator="between" text="PALDIES">
      <formula>NOT(ISERROR(SEARCH("PALDIES",E79)))</formula>
    </cfRule>
    <cfRule type="containsText" dxfId="1" priority="29" operator="between" text="UZMANĪBU">
      <formula>NOT(ISERROR(SEARCH("UZMANĪBU",E79)))</formula>
    </cfRule>
  </conditionalFormatting>
  <conditionalFormatting sqref="E85:F85">
    <cfRule type="containsText" dxfId="0" priority="26" operator="between" text="PALDIES">
      <formula>NOT(ISERROR(SEARCH("PALDIES",E85)))</formula>
    </cfRule>
    <cfRule type="containsText" dxfId="1" priority="27" operator="between" text="UZMANĪBU">
      <formula>NOT(ISERROR(SEARCH("UZMANĪBU",E85)))</formula>
    </cfRule>
  </conditionalFormatting>
  <conditionalFormatting sqref="E91:F91">
    <cfRule type="containsText" dxfId="0" priority="24" operator="between" text="PALDIES">
      <formula>NOT(ISERROR(SEARCH("PALDIES",E91)))</formula>
    </cfRule>
    <cfRule type="containsText" dxfId="1" priority="25" operator="between" text="UZMANĪBU">
      <formula>NOT(ISERROR(SEARCH("UZMANĪBU",E91)))</formula>
    </cfRule>
  </conditionalFormatting>
  <conditionalFormatting sqref="E97:F97">
    <cfRule type="containsText" dxfId="0" priority="22" operator="between" text="PALDIES">
      <formula>NOT(ISERROR(SEARCH("PALDIES",E97)))</formula>
    </cfRule>
    <cfRule type="containsText" dxfId="1" priority="23" operator="between" text="UZMANĪBU">
      <formula>NOT(ISERROR(SEARCH("UZMANĪBU",E97)))</formula>
    </cfRule>
  </conditionalFormatting>
  <conditionalFormatting sqref="E103:F103">
    <cfRule type="containsText" dxfId="0" priority="20" operator="between" text="PALDIES">
      <formula>NOT(ISERROR(SEARCH("PALDIES",E103)))</formula>
    </cfRule>
    <cfRule type="containsText" dxfId="1" priority="21" operator="between" text="UZMANĪBU">
      <formula>NOT(ISERROR(SEARCH("UZMANĪBU",E103)))</formula>
    </cfRule>
  </conditionalFormatting>
  <conditionalFormatting sqref="E109:F109">
    <cfRule type="containsText" dxfId="0" priority="18" operator="between" text="PALDIES">
      <formula>NOT(ISERROR(SEARCH("PALDIES",E109)))</formula>
    </cfRule>
    <cfRule type="containsText" dxfId="1" priority="19" operator="between" text="UZMANĪBU">
      <formula>NOT(ISERROR(SEARCH("UZMANĪBU",E109)))</formula>
    </cfRule>
  </conditionalFormatting>
  <conditionalFormatting sqref="E115:F115">
    <cfRule type="containsText" dxfId="0" priority="16" operator="between" text="PALDIES">
      <formula>NOT(ISERROR(SEARCH("PALDIES",E115)))</formula>
    </cfRule>
    <cfRule type="containsText" dxfId="1" priority="17" operator="between" text="UZMANĪBU">
      <formula>NOT(ISERROR(SEARCH("UZMANĪBU",E115)))</formula>
    </cfRule>
  </conditionalFormatting>
  <conditionalFormatting sqref="E121:F121">
    <cfRule type="containsText" dxfId="0" priority="14" operator="between" text="PALDIES">
      <formula>NOT(ISERROR(SEARCH("PALDIES",E121)))</formula>
    </cfRule>
    <cfRule type="containsText" dxfId="1" priority="15" operator="between" text="UZMANĪBU">
      <formula>NOT(ISERROR(SEARCH("UZMANĪBU",E121)))</formula>
    </cfRule>
  </conditionalFormatting>
  <conditionalFormatting sqref="E127:F127">
    <cfRule type="containsText" dxfId="0" priority="12" operator="between" text="PALDIES">
      <formula>NOT(ISERROR(SEARCH("PALDIES",E127)))</formula>
    </cfRule>
    <cfRule type="containsText" dxfId="1" priority="13" operator="between" text="UZMANĪBU">
      <formula>NOT(ISERROR(SEARCH("UZMANĪBU",E127)))</formula>
    </cfRule>
  </conditionalFormatting>
  <conditionalFormatting sqref="E133:F133">
    <cfRule type="containsText" dxfId="0" priority="10" operator="between" text="PALDIES">
      <formula>NOT(ISERROR(SEARCH("PALDIES",E133)))</formula>
    </cfRule>
    <cfRule type="containsText" dxfId="1" priority="11" operator="between" text="UZMANĪBU">
      <formula>NOT(ISERROR(SEARCH("UZMANĪBU",E133)))</formula>
    </cfRule>
  </conditionalFormatting>
  <conditionalFormatting sqref="E139:F139">
    <cfRule type="containsText" dxfId="0" priority="8" operator="between" text="PALDIES">
      <formula>NOT(ISERROR(SEARCH("PALDIES",E139)))</formula>
    </cfRule>
    <cfRule type="containsText" dxfId="1" priority="9" operator="between" text="UZMANĪBU">
      <formula>NOT(ISERROR(SEARCH("UZMANĪBU",E139)))</formula>
    </cfRule>
  </conditionalFormatting>
  <conditionalFormatting sqref="E145:F145">
    <cfRule type="containsText" dxfId="0" priority="6" operator="between" text="PALDIES">
      <formula>NOT(ISERROR(SEARCH("PALDIES",E145)))</formula>
    </cfRule>
    <cfRule type="containsText" dxfId="1" priority="7" operator="between" text="UZMANĪBU">
      <formula>NOT(ISERROR(SEARCH("UZMANĪBU",E145)))</formula>
    </cfRule>
  </conditionalFormatting>
  <conditionalFormatting sqref="E151:F151">
    <cfRule type="containsText" dxfId="0" priority="4" operator="between" text="PALDIES">
      <formula>NOT(ISERROR(SEARCH("PALDIES",E151)))</formula>
    </cfRule>
    <cfRule type="containsText" dxfId="1" priority="5" operator="between" text="UZMANĪBU">
      <formula>NOT(ISERROR(SEARCH("UZMANĪBU",E151)))</formula>
    </cfRule>
  </conditionalFormatting>
  <conditionalFormatting sqref="B157:D157">
    <cfRule type="containsText" dxfId="2" priority="2" operator="between" text="PALDIES">
      <formula>NOT(ISERROR(SEARCH("PALDIES",B157)))</formula>
    </cfRule>
    <cfRule type="containsText" dxfId="3" priority="3" operator="between" text="PĀRBAUDIET">
      <formula>NOT(ISERROR(SEARCH("PĀRBAUDIET",B157)))</formula>
    </cfRule>
  </conditionalFormatting>
  <conditionalFormatting sqref="B159:D159">
    <cfRule type="expression" dxfId="4" priority="1">
      <formula>$H$157=1</formula>
    </cfRule>
  </conditionalFormatting>
  <dataValidations count="1">
    <dataValidation type="list" allowBlank="1" showInputMessage="1" showErrorMessage="1" sqref="C20:D23 C152:D155 C26:D29 C32:D35 C38:D41 C44:D47 C50:D53 C56:D59 C62:D65 C68:D71 C74:D77 C80:D83 C86:D89 C92:D95 C98:D101 C104:D107 C110:D113 C116:D119 C122:D125 C128:D131 C134:D137 C140:D143 C146:D149 C14:D17">
      <formula1>" ,X"</formula1>
    </dataValidation>
  </dataValidations>
  <pageMargins left="0.699305555555556" right="0.699305555555556" top="0.75" bottom="0.75" header="0.3" footer="0.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Q49"/>
  <sheetViews>
    <sheetView zoomScale="130" zoomScaleNormal="130" workbookViewId="0">
      <selection activeCell="C3" sqref="C3:H3"/>
    </sheetView>
  </sheetViews>
  <sheetFormatPr defaultColWidth="8.7109375" defaultRowHeight="14"/>
  <cols>
    <col min="1" max="1" width="8.7109375" style="15"/>
    <col min="2" max="2" width="3.859375" style="15" customWidth="1"/>
    <col min="3" max="4" width="10.5703125" style="15" customWidth="1"/>
    <col min="5" max="5" width="10.7109375" style="15" customWidth="1"/>
    <col min="6" max="6" width="9.5703125" style="15" customWidth="1"/>
    <col min="7" max="7" width="11" style="15" customWidth="1"/>
    <col min="8" max="8" width="10.5703125" style="15" customWidth="1"/>
    <col min="9" max="9" width="10.859375" style="15" customWidth="1"/>
    <col min="10" max="10" width="10.5703125" style="15" customWidth="1"/>
    <col min="11" max="11" width="9.5703125" style="15" customWidth="1"/>
    <col min="12" max="12" width="11" style="15" customWidth="1"/>
    <col min="13" max="16" width="10.5703125" style="15" customWidth="1"/>
    <col min="17" max="17" width="4.140625" style="15" customWidth="1"/>
    <col min="18" max="20" width="9.5703125" style="15" customWidth="1"/>
    <col min="21" max="16384" width="8.7109375" style="15"/>
  </cols>
  <sheetData>
    <row r="2" ht="14.8" spans="2:9">
      <c r="B2" s="16"/>
      <c r="C2" s="17"/>
      <c r="D2" s="16"/>
      <c r="E2" s="16"/>
      <c r="F2" s="26"/>
      <c r="G2" s="26"/>
      <c r="H2" s="26"/>
      <c r="I2" s="16"/>
    </row>
    <row r="3" ht="20" spans="2:16">
      <c r="B3" s="16"/>
      <c r="C3" s="18" t="s">
        <v>141</v>
      </c>
      <c r="D3" s="19"/>
      <c r="E3" s="19"/>
      <c r="F3" s="19"/>
      <c r="G3" s="19"/>
      <c r="H3" s="19"/>
      <c r="I3" s="34"/>
      <c r="J3" s="34"/>
      <c r="L3" s="35" t="s">
        <v>17</v>
      </c>
      <c r="M3" s="39" t="s">
        <v>19</v>
      </c>
      <c r="N3" s="40" t="s">
        <v>16</v>
      </c>
      <c r="O3" s="41" t="s">
        <v>23</v>
      </c>
      <c r="P3" s="42" t="s">
        <v>142</v>
      </c>
    </row>
    <row r="4" ht="15.2" spans="11:16">
      <c r="K4" s="36" t="s">
        <v>143</v>
      </c>
      <c r="L4" s="37">
        <f>Tests!R14</f>
        <v>0</v>
      </c>
      <c r="M4" s="37">
        <f>Tests!R15</f>
        <v>0</v>
      </c>
      <c r="N4" s="37">
        <f>Tests!R16</f>
        <v>0</v>
      </c>
      <c r="O4" s="37">
        <f>Tests!R17</f>
        <v>0</v>
      </c>
      <c r="P4" s="37">
        <f>Tests!R18</f>
        <v>0</v>
      </c>
    </row>
    <row r="5" ht="15.2" spans="3:16">
      <c r="C5" s="20" t="s">
        <v>1</v>
      </c>
      <c r="D5" s="21"/>
      <c r="E5" s="27" t="str">
        <f>CONCATENATE(Tests!C4," ",Tests!C5)</f>
        <v> </v>
      </c>
      <c r="F5" s="28"/>
      <c r="G5" s="28"/>
      <c r="H5" s="29"/>
      <c r="K5" s="36" t="s">
        <v>144</v>
      </c>
      <c r="L5" s="37">
        <f>Tests!S14</f>
        <v>0</v>
      </c>
      <c r="M5" s="37">
        <f>Tests!S15</f>
        <v>0</v>
      </c>
      <c r="N5" s="37">
        <f>Tests!S16</f>
        <v>0</v>
      </c>
      <c r="O5" s="37">
        <f>Tests!S17</f>
        <v>0</v>
      </c>
      <c r="P5" s="37">
        <f>Tests!S18</f>
        <v>0</v>
      </c>
    </row>
    <row r="6" ht="15.2" spans="3:16">
      <c r="C6" s="20" t="s">
        <v>3</v>
      </c>
      <c r="D6" s="21"/>
      <c r="E6" s="30" t="str">
        <f>CONCATENATE(Tests!C6)</f>
        <v/>
      </c>
      <c r="F6" s="31"/>
      <c r="G6" s="31"/>
      <c r="H6" s="32"/>
      <c r="K6" s="36" t="s">
        <v>145</v>
      </c>
      <c r="L6" s="37">
        <f>Tests!T14</f>
        <v>0</v>
      </c>
      <c r="M6" s="37">
        <f>Tests!T15</f>
        <v>0</v>
      </c>
      <c r="N6" s="37">
        <f>Tests!T16</f>
        <v>0</v>
      </c>
      <c r="O6" s="37">
        <f>Tests!T17</f>
        <v>0</v>
      </c>
      <c r="P6" s="43"/>
    </row>
    <row r="7" ht="15.2" spans="3:16">
      <c r="C7" s="20" t="s">
        <v>4</v>
      </c>
      <c r="D7" s="21"/>
      <c r="E7" s="30" t="str">
        <f>CONCATENATE(Tests!C7)</f>
        <v/>
      </c>
      <c r="F7" s="31"/>
      <c r="G7" s="31"/>
      <c r="H7" s="32"/>
      <c r="K7" s="36"/>
      <c r="L7" s="37"/>
      <c r="M7" s="37"/>
      <c r="N7" s="37"/>
      <c r="O7" s="37"/>
      <c r="P7" s="37"/>
    </row>
    <row r="8" ht="15.2" spans="12:17">
      <c r="L8" s="36"/>
      <c r="M8" s="37"/>
      <c r="N8" s="37"/>
      <c r="O8" s="37"/>
      <c r="P8" s="37"/>
      <c r="Q8" s="45"/>
    </row>
    <row r="9" s="11" customFormat="1" ht="15.2" spans="3:17">
      <c r="C9" s="22" t="s">
        <v>146</v>
      </c>
      <c r="F9" s="33" t="s">
        <v>147</v>
      </c>
      <c r="H9" s="22" t="s">
        <v>148</v>
      </c>
      <c r="K9" s="33" t="s">
        <v>149</v>
      </c>
      <c r="L9" s="38"/>
      <c r="M9" s="44" t="s">
        <v>150</v>
      </c>
      <c r="N9" s="37"/>
      <c r="O9" s="37"/>
      <c r="P9" s="33" t="s">
        <v>151</v>
      </c>
      <c r="Q9" s="45"/>
    </row>
    <row r="13" s="12" customFormat="1" ht="15.95" customHeight="1" spans="2:16">
      <c r="B13" s="23"/>
      <c r="C13" s="12">
        <v>21</v>
      </c>
      <c r="D13" s="12">
        <v>19</v>
      </c>
      <c r="E13" s="12">
        <v>20</v>
      </c>
      <c r="F13" s="12">
        <v>17</v>
      </c>
      <c r="H13" s="12">
        <v>0</v>
      </c>
      <c r="J13" s="12">
        <v>0</v>
      </c>
      <c r="K13" s="12">
        <v>0</v>
      </c>
      <c r="M13" s="12" t="s">
        <v>152</v>
      </c>
      <c r="N13" s="12" t="s">
        <v>153</v>
      </c>
      <c r="O13" s="12" t="s">
        <v>154</v>
      </c>
      <c r="P13" s="12" t="s">
        <v>155</v>
      </c>
    </row>
    <row r="14" s="12" customFormat="1" ht="15.95" customHeight="1" spans="2:16">
      <c r="B14" s="23"/>
      <c r="C14" s="12">
        <v>16</v>
      </c>
      <c r="D14" s="12">
        <v>11</v>
      </c>
      <c r="F14" s="12">
        <v>13</v>
      </c>
      <c r="I14" s="12">
        <v>0</v>
      </c>
      <c r="J14" s="12">
        <v>1</v>
      </c>
      <c r="K14" s="12">
        <v>1</v>
      </c>
      <c r="M14" s="12" t="s">
        <v>153</v>
      </c>
      <c r="N14" s="12" t="s">
        <v>156</v>
      </c>
      <c r="O14" s="12" t="s">
        <v>157</v>
      </c>
      <c r="P14" s="12" t="s">
        <v>156</v>
      </c>
    </row>
    <row r="15" s="12" customFormat="1" ht="15.95" customHeight="1" spans="2:16">
      <c r="B15" s="23"/>
      <c r="C15" s="12">
        <v>15</v>
      </c>
      <c r="E15" s="12">
        <v>14</v>
      </c>
      <c r="F15" s="12">
        <v>11</v>
      </c>
      <c r="H15" s="12">
        <v>1</v>
      </c>
      <c r="M15" s="12" t="s">
        <v>157</v>
      </c>
      <c r="N15" s="12" t="s">
        <v>158</v>
      </c>
      <c r="O15" s="12" t="s">
        <v>159</v>
      </c>
      <c r="P15" s="12" t="s">
        <v>160</v>
      </c>
    </row>
    <row r="16" s="12" customFormat="1" ht="15.95" customHeight="1" spans="2:16">
      <c r="B16" s="23"/>
      <c r="D16" s="12">
        <v>9</v>
      </c>
      <c r="F16" s="12">
        <v>9</v>
      </c>
      <c r="I16" s="12">
        <v>1</v>
      </c>
      <c r="J16" s="12">
        <v>2</v>
      </c>
      <c r="M16" s="12" t="s">
        <v>161</v>
      </c>
      <c r="O16" s="12" t="s">
        <v>156</v>
      </c>
      <c r="P16" s="12" t="s">
        <v>162</v>
      </c>
    </row>
    <row r="17" s="12" customFormat="1" ht="12.6" customHeight="1" spans="4:16">
      <c r="D17" s="12">
        <v>8</v>
      </c>
      <c r="E17" s="12">
        <v>12</v>
      </c>
      <c r="F17" s="12">
        <v>8</v>
      </c>
      <c r="K17" s="12">
        <v>2</v>
      </c>
      <c r="M17" s="12" t="s">
        <v>163</v>
      </c>
      <c r="N17" s="12" t="s">
        <v>164</v>
      </c>
      <c r="O17" s="12" t="s">
        <v>165</v>
      </c>
      <c r="P17" s="12" t="s">
        <v>166</v>
      </c>
    </row>
    <row r="18" s="12" customFormat="1" ht="12.6" customHeight="1" spans="3:15">
      <c r="C18" s="12">
        <v>14</v>
      </c>
      <c r="D18" s="12">
        <v>7</v>
      </c>
      <c r="F18" s="12">
        <v>7</v>
      </c>
      <c r="M18" s="12" t="s">
        <v>167</v>
      </c>
      <c r="N18" s="12" t="s">
        <v>160</v>
      </c>
      <c r="O18" s="12" t="s">
        <v>158</v>
      </c>
    </row>
    <row r="19" s="12" customFormat="1" ht="12.6" customHeight="1" spans="3:15">
      <c r="C19" s="12">
        <v>13</v>
      </c>
      <c r="E19" s="12">
        <v>10</v>
      </c>
      <c r="M19" s="12" t="s">
        <v>156</v>
      </c>
      <c r="O19" s="12" t="s">
        <v>164</v>
      </c>
    </row>
    <row r="20" s="12" customFormat="1" ht="12.6" customHeight="1" spans="8:16">
      <c r="H20" s="12">
        <v>2</v>
      </c>
      <c r="N20" s="12" t="s">
        <v>162</v>
      </c>
      <c r="P20" s="12" t="s">
        <v>168</v>
      </c>
    </row>
    <row r="21" s="12" customFormat="1" ht="12" customHeight="1" spans="3:16">
      <c r="C21" s="12">
        <v>12</v>
      </c>
      <c r="E21" s="12">
        <v>9</v>
      </c>
      <c r="I21" s="12">
        <v>2</v>
      </c>
      <c r="J21" s="12">
        <v>3</v>
      </c>
      <c r="K21" s="12">
        <v>3</v>
      </c>
      <c r="M21" s="12" t="s">
        <v>165</v>
      </c>
      <c r="N21" s="12" t="s">
        <v>166</v>
      </c>
      <c r="O21" s="12" t="s">
        <v>162</v>
      </c>
      <c r="P21" s="12" t="s">
        <v>169</v>
      </c>
    </row>
    <row r="22" s="12" customFormat="1" ht="12" customHeight="1" spans="3:15">
      <c r="C22" s="12">
        <v>11</v>
      </c>
      <c r="D22" s="12">
        <v>6</v>
      </c>
      <c r="M22" s="12" t="s">
        <v>158</v>
      </c>
      <c r="O22" s="12" t="s">
        <v>166</v>
      </c>
    </row>
    <row r="23" s="12" customFormat="1" ht="12" customHeight="1" spans="3:16">
      <c r="C23" s="12">
        <v>10</v>
      </c>
      <c r="D23" s="12">
        <v>5</v>
      </c>
      <c r="E23" s="12">
        <v>8</v>
      </c>
      <c r="F23" s="12">
        <v>6</v>
      </c>
      <c r="N23" s="12" t="s">
        <v>168</v>
      </c>
      <c r="O23" s="12" t="s">
        <v>168</v>
      </c>
      <c r="P23" s="12" t="s">
        <v>170</v>
      </c>
    </row>
    <row r="24" s="12" customFormat="1" ht="12" customHeight="1" spans="5:13">
      <c r="E24" s="12">
        <v>7</v>
      </c>
      <c r="H24" s="12">
        <v>3</v>
      </c>
      <c r="I24" s="12">
        <v>3</v>
      </c>
      <c r="J24" s="12">
        <v>4</v>
      </c>
      <c r="K24" s="12">
        <v>4</v>
      </c>
      <c r="M24" s="12" t="s">
        <v>164</v>
      </c>
    </row>
    <row r="25" s="12" customFormat="1" ht="12" customHeight="1" spans="3:15">
      <c r="C25" s="12">
        <v>9</v>
      </c>
      <c r="F25" s="12">
        <v>5</v>
      </c>
      <c r="O25" s="12" t="s">
        <v>169</v>
      </c>
    </row>
    <row r="26" s="12" customFormat="1" ht="18" customHeight="1" spans="8:16">
      <c r="H26" s="12">
        <v>4</v>
      </c>
      <c r="J26" s="12">
        <v>5</v>
      </c>
      <c r="K26" s="12">
        <v>5</v>
      </c>
      <c r="M26" s="12" t="s">
        <v>162</v>
      </c>
      <c r="N26" s="12" t="s">
        <v>169</v>
      </c>
      <c r="O26" s="12" t="s">
        <v>170</v>
      </c>
      <c r="P26" s="12" t="s">
        <v>171</v>
      </c>
    </row>
    <row r="27" s="12" customFormat="1" ht="18" customHeight="1" spans="3:16">
      <c r="C27" s="12">
        <v>8</v>
      </c>
      <c r="D27" s="12">
        <v>4</v>
      </c>
      <c r="E27" s="12">
        <v>6</v>
      </c>
      <c r="M27" s="12" t="s">
        <v>168</v>
      </c>
      <c r="N27" s="12" t="s">
        <v>170</v>
      </c>
      <c r="O27" s="12" t="s">
        <v>171</v>
      </c>
      <c r="P27" s="12" t="s">
        <v>172</v>
      </c>
    </row>
    <row r="28" s="12" customFormat="1" ht="18" customHeight="1" spans="3:16">
      <c r="C28" s="12">
        <v>7</v>
      </c>
      <c r="E28" s="12">
        <v>5</v>
      </c>
      <c r="F28" s="12">
        <v>4</v>
      </c>
      <c r="H28" s="12">
        <v>5</v>
      </c>
      <c r="I28" s="12">
        <v>4</v>
      </c>
      <c r="J28" s="12">
        <v>6</v>
      </c>
      <c r="K28" s="12">
        <v>6</v>
      </c>
      <c r="M28" s="12" t="s">
        <v>170</v>
      </c>
      <c r="N28" s="12" t="s">
        <v>171</v>
      </c>
      <c r="P28" s="12" t="s">
        <v>173</v>
      </c>
    </row>
    <row r="29" s="12" customFormat="1" ht="12.6" customHeight="1" spans="3:16">
      <c r="C29" s="12">
        <v>6</v>
      </c>
      <c r="H29" s="12">
        <v>6</v>
      </c>
      <c r="I29" s="12">
        <v>5</v>
      </c>
      <c r="K29" s="12">
        <v>7</v>
      </c>
      <c r="M29" s="12" t="s">
        <v>171</v>
      </c>
      <c r="N29" s="12" t="s">
        <v>172</v>
      </c>
      <c r="O29" s="12" t="s">
        <v>172</v>
      </c>
      <c r="P29" s="12" t="s">
        <v>174</v>
      </c>
    </row>
    <row r="30" s="12" customFormat="1" ht="12.6" customHeight="1" spans="13:16">
      <c r="M30" s="12" t="s">
        <v>173</v>
      </c>
      <c r="O30" s="12" t="s">
        <v>173</v>
      </c>
      <c r="P30" s="12" t="s">
        <v>175</v>
      </c>
    </row>
    <row r="31" s="12" customFormat="1" ht="12.6" customHeight="1" spans="3:15">
      <c r="C31" s="12">
        <v>5</v>
      </c>
      <c r="D31" s="12">
        <v>3</v>
      </c>
      <c r="H31" s="12">
        <v>7</v>
      </c>
      <c r="J31" s="12">
        <v>7</v>
      </c>
      <c r="K31" s="12">
        <v>8</v>
      </c>
      <c r="M31" s="12" t="s">
        <v>174</v>
      </c>
      <c r="O31" s="12" t="s">
        <v>174</v>
      </c>
    </row>
    <row r="32" s="12" customFormat="1" ht="12.6" customHeight="1" spans="3:15">
      <c r="C32" s="12">
        <v>4</v>
      </c>
      <c r="H32" s="12">
        <v>8</v>
      </c>
      <c r="M32" s="12" t="s">
        <v>175</v>
      </c>
      <c r="N32" s="12" t="s">
        <v>173</v>
      </c>
      <c r="O32" s="12" t="s">
        <v>175</v>
      </c>
    </row>
    <row r="33" s="12" customFormat="1" ht="9.95" customHeight="1" spans="9:15">
      <c r="I33" s="12">
        <v>6</v>
      </c>
      <c r="J33" s="12">
        <v>8</v>
      </c>
      <c r="N33" s="12" t="s">
        <v>174</v>
      </c>
      <c r="O33" s="12" t="s">
        <v>176</v>
      </c>
    </row>
    <row r="34" s="12" customFormat="1" ht="14.45" customHeight="1" spans="3:16">
      <c r="C34" s="12">
        <v>3</v>
      </c>
      <c r="D34" s="12">
        <v>2</v>
      </c>
      <c r="H34" s="12">
        <v>9</v>
      </c>
      <c r="K34" s="12">
        <v>9</v>
      </c>
      <c r="M34" s="12" t="s">
        <v>177</v>
      </c>
      <c r="P34" s="12" t="s">
        <v>176</v>
      </c>
    </row>
    <row r="35" s="12" customFormat="1" ht="14.45" customHeight="1" spans="8:16">
      <c r="H35" s="12">
        <v>10</v>
      </c>
      <c r="J35" s="12">
        <v>9</v>
      </c>
      <c r="M35" s="12" t="s">
        <v>178</v>
      </c>
      <c r="N35" s="12" t="s">
        <v>175</v>
      </c>
      <c r="O35" s="12" t="s">
        <v>177</v>
      </c>
      <c r="P35" s="12" t="s">
        <v>177</v>
      </c>
    </row>
    <row r="36" s="12" customFormat="1" ht="14.45" customHeight="1" spans="8:16">
      <c r="H36" s="12">
        <v>11</v>
      </c>
      <c r="I36" s="12">
        <v>7</v>
      </c>
      <c r="K36" s="12">
        <v>10</v>
      </c>
      <c r="M36" s="12" t="s">
        <v>179</v>
      </c>
      <c r="N36" s="12" t="s">
        <v>176</v>
      </c>
      <c r="O36" s="12" t="s">
        <v>178</v>
      </c>
      <c r="P36" s="12" t="s">
        <v>178</v>
      </c>
    </row>
    <row r="37" s="12" customFormat="1" ht="14.1" customHeight="1" spans="3:3">
      <c r="C37" s="12">
        <v>2</v>
      </c>
    </row>
    <row r="38" s="12" customFormat="1" ht="12.95" customHeight="1" spans="5:16">
      <c r="E38" s="12">
        <v>1</v>
      </c>
      <c r="H38" s="12">
        <v>12</v>
      </c>
      <c r="I38" s="12">
        <v>8</v>
      </c>
      <c r="J38" s="12">
        <v>10</v>
      </c>
      <c r="M38" s="12" t="s">
        <v>180</v>
      </c>
      <c r="N38" s="12" t="s">
        <v>177</v>
      </c>
      <c r="O38" s="12" t="s">
        <v>181</v>
      </c>
      <c r="P38" s="12" t="s">
        <v>181</v>
      </c>
    </row>
    <row r="39" s="12" customFormat="1" ht="12.95" customHeight="1" spans="4:16">
      <c r="D39" s="12">
        <v>1</v>
      </c>
      <c r="N39" s="12" t="s">
        <v>178</v>
      </c>
      <c r="O39" s="12" t="s">
        <v>179</v>
      </c>
      <c r="P39" s="12" t="s">
        <v>179</v>
      </c>
    </row>
    <row r="40" s="12" customFormat="1" ht="12.95" customHeight="1" spans="3:13">
      <c r="C40" s="12">
        <v>1</v>
      </c>
      <c r="H40" s="12">
        <v>13</v>
      </c>
      <c r="I40" s="12">
        <v>9</v>
      </c>
      <c r="J40" s="12">
        <v>11</v>
      </c>
      <c r="K40" s="12">
        <v>11</v>
      </c>
      <c r="M40" s="12" t="s">
        <v>182</v>
      </c>
    </row>
    <row r="41" s="12" customFormat="1" ht="12.95" customHeight="1" spans="5:16">
      <c r="E41" s="12">
        <v>0</v>
      </c>
      <c r="H41" s="12">
        <v>14</v>
      </c>
      <c r="K41" s="12">
        <v>12</v>
      </c>
      <c r="M41" s="12" t="s">
        <v>183</v>
      </c>
      <c r="N41" s="12" t="s">
        <v>181</v>
      </c>
      <c r="P41" s="12" t="s">
        <v>180</v>
      </c>
    </row>
    <row r="42" s="12" customFormat="1" ht="14.1" customHeight="1" spans="3:16">
      <c r="C42" s="12">
        <v>0</v>
      </c>
      <c r="H42" s="12">
        <v>15</v>
      </c>
      <c r="I42" s="12">
        <v>10</v>
      </c>
      <c r="J42" s="12">
        <v>12</v>
      </c>
      <c r="K42" s="12">
        <v>13</v>
      </c>
      <c r="N42" s="12" t="s">
        <v>179</v>
      </c>
      <c r="O42" s="12" t="s">
        <v>180</v>
      </c>
      <c r="P42" s="12" t="s">
        <v>184</v>
      </c>
    </row>
    <row r="43" s="12" customFormat="1" ht="14.1" customHeight="1" spans="8:16">
      <c r="H43" s="12">
        <v>16</v>
      </c>
      <c r="I43" s="12">
        <v>11</v>
      </c>
      <c r="J43" s="12">
        <v>13</v>
      </c>
      <c r="M43" s="12" t="s">
        <v>185</v>
      </c>
      <c r="N43" s="12" t="s">
        <v>180</v>
      </c>
      <c r="P43" s="12" t="s">
        <v>186</v>
      </c>
    </row>
    <row r="44" s="13" customFormat="1" ht="12.95" customHeight="1" spans="9:16">
      <c r="I44" s="13">
        <v>12</v>
      </c>
      <c r="J44" s="13">
        <v>16</v>
      </c>
      <c r="K44" s="13">
        <v>15</v>
      </c>
      <c r="M44" s="13" t="s">
        <v>187</v>
      </c>
      <c r="N44" s="13" t="s">
        <v>188</v>
      </c>
      <c r="O44" s="13" t="s">
        <v>186</v>
      </c>
      <c r="P44" s="13" t="s">
        <v>189</v>
      </c>
    </row>
    <row r="45" s="13" customFormat="1" ht="10" spans="8:16">
      <c r="H45" s="13">
        <v>20</v>
      </c>
      <c r="I45" s="13">
        <v>19</v>
      </c>
      <c r="J45" s="13">
        <v>19</v>
      </c>
      <c r="K45" s="13">
        <v>17</v>
      </c>
      <c r="O45" s="13" t="s">
        <v>188</v>
      </c>
      <c r="P45" s="13" t="s">
        <v>190</v>
      </c>
    </row>
    <row r="46" s="14" customFormat="1"/>
    <row r="48" spans="2:3">
      <c r="B48" s="24"/>
      <c r="C48" s="24" t="s">
        <v>139</v>
      </c>
    </row>
    <row r="49" spans="3:3">
      <c r="C49" s="25" t="s">
        <v>140</v>
      </c>
    </row>
  </sheetData>
  <sheetProtection algorithmName="SHA-512" hashValue="tjiHD710sGNxHMSAEfClgqsT3uNo99mIlNUBPfZ7H3EAxE4ZJZwK0/ue7FSSoGfwWxuhPyTf4yRtL7+n4YNsqg==" saltValue="UhYk4Hr3A63CnhZEwDtDYw==" spinCount="100000" sheet="1" selectLockedCells="1" objects="1" scenarios="1"/>
  <mergeCells count="7">
    <mergeCell ref="C3:H3"/>
    <mergeCell ref="C5:D5"/>
    <mergeCell ref="E5:H5"/>
    <mergeCell ref="C6:D6"/>
    <mergeCell ref="E6:H6"/>
    <mergeCell ref="C7:D7"/>
    <mergeCell ref="E7:H7"/>
  </mergeCells>
  <printOptions horizontalCentered="1"/>
  <pageMargins left="0.707638888888889" right="0.707638888888889" top="0.747916666666667" bottom="0.747916666666667" header="0.313888888888889" footer="0.313888888888889"/>
  <pageSetup paperSize="9" scale="70"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D5:AC58"/>
  <sheetViews>
    <sheetView workbookViewId="0">
      <selection activeCell="R45" sqref="R45"/>
    </sheetView>
  </sheetViews>
  <sheetFormatPr defaultColWidth="8.7109375" defaultRowHeight="14"/>
  <cols>
    <col min="1" max="16384" width="8.7109375" style="1"/>
  </cols>
  <sheetData>
    <row r="5" spans="4:22">
      <c r="D5" s="2" t="s">
        <v>146</v>
      </c>
      <c r="M5" s="2" t="s">
        <v>148</v>
      </c>
      <c r="V5" s="2" t="s">
        <v>151</v>
      </c>
    </row>
    <row r="6" spans="4:25">
      <c r="D6" s="3" t="s">
        <v>17</v>
      </c>
      <c r="E6" s="5" t="s">
        <v>19</v>
      </c>
      <c r="F6" s="6" t="s">
        <v>16</v>
      </c>
      <c r="G6" s="7" t="s">
        <v>23</v>
      </c>
      <c r="M6" s="3" t="s">
        <v>17</v>
      </c>
      <c r="N6" s="5" t="s">
        <v>19</v>
      </c>
      <c r="O6" s="6" t="s">
        <v>16</v>
      </c>
      <c r="P6" s="7" t="s">
        <v>23</v>
      </c>
      <c r="V6" s="3" t="s">
        <v>17</v>
      </c>
      <c r="W6" s="5" t="s">
        <v>19</v>
      </c>
      <c r="X6" s="6" t="s">
        <v>16</v>
      </c>
      <c r="Y6" s="7" t="s">
        <v>23</v>
      </c>
    </row>
    <row r="7" spans="4:25">
      <c r="D7" s="1">
        <f>E9</f>
        <v>0.9</v>
      </c>
      <c r="E7" s="1">
        <f>G9</f>
        <v>0.4</v>
      </c>
      <c r="F7" s="1">
        <f>I9</f>
        <v>1.2</v>
      </c>
      <c r="G7" s="1">
        <f>K9</f>
        <v>0.9</v>
      </c>
      <c r="M7" s="1">
        <f>N9</f>
        <v>7.9</v>
      </c>
      <c r="N7" s="1">
        <f>P9</f>
        <v>7.5</v>
      </c>
      <c r="O7" s="1">
        <f>R9</f>
        <v>7.9</v>
      </c>
      <c r="P7" s="1">
        <f>T9</f>
        <v>7.9</v>
      </c>
      <c r="V7" s="1">
        <f>W9</f>
        <v>3.8</v>
      </c>
      <c r="W7" s="1">
        <f>Y9</f>
        <v>4.2</v>
      </c>
      <c r="X7" s="1">
        <f>AA9</f>
        <v>4.5</v>
      </c>
      <c r="Y7" s="1">
        <f>AC9</f>
        <v>4.7</v>
      </c>
    </row>
    <row r="9" spans="4:29">
      <c r="D9" s="3" t="s">
        <v>17</v>
      </c>
      <c r="E9" s="3">
        <f>VLOOKUP(Rezultāti!L4,D10:E34,2,FALSE)</f>
        <v>0.9</v>
      </c>
      <c r="F9" s="5" t="s">
        <v>19</v>
      </c>
      <c r="G9" s="5">
        <f>VLOOKUP(Rezultāti!M4,F10:G34,2,FALSE)</f>
        <v>0.4</v>
      </c>
      <c r="H9" s="6" t="s">
        <v>16</v>
      </c>
      <c r="I9" s="6">
        <f>VLOOKUP(Rezultāti!N4,H10:I34,2,FALSE)</f>
        <v>1.2</v>
      </c>
      <c r="J9" s="7" t="s">
        <v>23</v>
      </c>
      <c r="K9" s="7">
        <f>VLOOKUP(Rezultāti!O4,J10:K34,2,FALSE)</f>
        <v>0.9</v>
      </c>
      <c r="M9" s="3" t="s">
        <v>17</v>
      </c>
      <c r="N9" s="3">
        <f>VLOOKUP(Rezultāti!L5,M10:N34,2,FALSE)</f>
        <v>7.9</v>
      </c>
      <c r="O9" s="5" t="s">
        <v>19</v>
      </c>
      <c r="P9" s="5">
        <f>VLOOKUP(Rezultāti!M5,O10:P34,2,FALSE)</f>
        <v>7.5</v>
      </c>
      <c r="Q9" s="6" t="s">
        <v>16</v>
      </c>
      <c r="R9" s="6">
        <f>VLOOKUP(Rezultāti!N5,Q10:R34,2,FALSE)</f>
        <v>7.9</v>
      </c>
      <c r="S9" s="7" t="s">
        <v>23</v>
      </c>
      <c r="T9" s="7">
        <f>VLOOKUP(Rezultāti!O5,S10:T34,2,FALSE)</f>
        <v>7.9</v>
      </c>
      <c r="V9" s="3" t="s">
        <v>17</v>
      </c>
      <c r="W9" s="3">
        <f>VLOOKUP(Rezultāti!L6,V10:W58,2,FALSE)</f>
        <v>3.8</v>
      </c>
      <c r="X9" s="5" t="s">
        <v>19</v>
      </c>
      <c r="Y9" s="5">
        <f>VLOOKUP(Rezultāti!M6,X10:Y58,2,FALSE)</f>
        <v>4.2</v>
      </c>
      <c r="Z9" s="6" t="s">
        <v>16</v>
      </c>
      <c r="AA9" s="6">
        <f>VLOOKUP(Rezultāti!N6,Z10:AA58,2,FALSE)</f>
        <v>4.5</v>
      </c>
      <c r="AB9" s="7" t="s">
        <v>23</v>
      </c>
      <c r="AC9" s="7">
        <f>VLOOKUP(Rezultāti!O6,AB10:AC58,2,FALSE)</f>
        <v>4.7</v>
      </c>
    </row>
    <row r="10" spans="4:29">
      <c r="D10" s="4">
        <v>24</v>
      </c>
      <c r="E10" s="1">
        <v>7.95</v>
      </c>
      <c r="F10" s="8">
        <v>24</v>
      </c>
      <c r="G10" s="1">
        <v>7.95</v>
      </c>
      <c r="H10" s="9">
        <v>24</v>
      </c>
      <c r="I10" s="1">
        <v>7.95</v>
      </c>
      <c r="J10" s="10">
        <v>24</v>
      </c>
      <c r="K10" s="1">
        <v>7.95</v>
      </c>
      <c r="M10" s="4">
        <v>24</v>
      </c>
      <c r="N10" s="1">
        <v>0.1</v>
      </c>
      <c r="O10" s="8">
        <v>24</v>
      </c>
      <c r="P10" s="1">
        <v>0.1</v>
      </c>
      <c r="Q10" s="9">
        <v>24</v>
      </c>
      <c r="R10" s="1">
        <v>0.1</v>
      </c>
      <c r="S10" s="10">
        <v>24</v>
      </c>
      <c r="T10" s="1">
        <v>0.1</v>
      </c>
      <c r="V10" s="4">
        <v>24</v>
      </c>
      <c r="W10" s="1">
        <v>7.9</v>
      </c>
      <c r="X10" s="8">
        <v>24</v>
      </c>
      <c r="Y10" s="1">
        <v>7.95</v>
      </c>
      <c r="Z10" s="9">
        <v>24</v>
      </c>
      <c r="AA10" s="1">
        <v>7.9</v>
      </c>
      <c r="AB10" s="10">
        <v>24</v>
      </c>
      <c r="AC10" s="1">
        <v>7.9</v>
      </c>
    </row>
    <row r="11" spans="4:29">
      <c r="D11" s="4">
        <v>23</v>
      </c>
      <c r="E11" s="1">
        <v>7.95</v>
      </c>
      <c r="F11" s="8">
        <v>23</v>
      </c>
      <c r="G11" s="1">
        <v>7.95</v>
      </c>
      <c r="H11" s="9">
        <v>23</v>
      </c>
      <c r="I11" s="1">
        <v>7.95</v>
      </c>
      <c r="J11" s="10">
        <v>23</v>
      </c>
      <c r="K11" s="1">
        <v>7.95</v>
      </c>
      <c r="M11" s="4">
        <v>23</v>
      </c>
      <c r="N11" s="1">
        <v>0.1</v>
      </c>
      <c r="O11" s="8">
        <v>23</v>
      </c>
      <c r="P11" s="1">
        <v>0.1</v>
      </c>
      <c r="Q11" s="9">
        <v>23</v>
      </c>
      <c r="R11" s="1">
        <v>0.1</v>
      </c>
      <c r="S11" s="10">
        <v>23</v>
      </c>
      <c r="T11" s="1">
        <v>0.1</v>
      </c>
      <c r="V11" s="4">
        <v>23</v>
      </c>
      <c r="W11" s="1">
        <v>7.8</v>
      </c>
      <c r="X11" s="8">
        <v>23</v>
      </c>
      <c r="Y11" s="1">
        <v>7.9</v>
      </c>
      <c r="Z11" s="9">
        <v>23</v>
      </c>
      <c r="AA11" s="1">
        <v>7.85</v>
      </c>
      <c r="AB11" s="10">
        <v>23</v>
      </c>
      <c r="AC11" s="1">
        <v>7.85</v>
      </c>
    </row>
    <row r="12" spans="4:29">
      <c r="D12" s="4">
        <v>22</v>
      </c>
      <c r="E12" s="1">
        <v>7.95</v>
      </c>
      <c r="F12" s="8">
        <v>22</v>
      </c>
      <c r="G12" s="1">
        <v>7.95</v>
      </c>
      <c r="H12" s="9">
        <v>22</v>
      </c>
      <c r="I12" s="1">
        <v>7.95</v>
      </c>
      <c r="J12" s="10">
        <v>22</v>
      </c>
      <c r="K12" s="1">
        <v>7.95</v>
      </c>
      <c r="M12" s="4">
        <v>22</v>
      </c>
      <c r="N12" s="1">
        <v>0.1</v>
      </c>
      <c r="O12" s="8">
        <v>22</v>
      </c>
      <c r="P12" s="1">
        <v>0.1</v>
      </c>
      <c r="Q12" s="9">
        <v>22</v>
      </c>
      <c r="R12" s="1">
        <v>0.1</v>
      </c>
      <c r="S12" s="10">
        <v>22</v>
      </c>
      <c r="T12" s="1">
        <v>0.1</v>
      </c>
      <c r="V12" s="4">
        <v>22</v>
      </c>
      <c r="W12" s="1">
        <v>7.75</v>
      </c>
      <c r="X12" s="8">
        <v>22</v>
      </c>
      <c r="Y12" s="1">
        <v>7.85</v>
      </c>
      <c r="Z12" s="9">
        <v>22</v>
      </c>
      <c r="AA12" s="1">
        <v>7.8</v>
      </c>
      <c r="AB12" s="10">
        <v>22</v>
      </c>
      <c r="AC12" s="1">
        <v>7.85</v>
      </c>
    </row>
    <row r="13" spans="4:29">
      <c r="D13" s="4">
        <v>21</v>
      </c>
      <c r="E13" s="1">
        <v>7.9</v>
      </c>
      <c r="F13" s="8">
        <v>21</v>
      </c>
      <c r="G13" s="1">
        <v>7.95</v>
      </c>
      <c r="H13" s="9">
        <v>21</v>
      </c>
      <c r="I13" s="1">
        <v>7.95</v>
      </c>
      <c r="J13" s="10">
        <v>21</v>
      </c>
      <c r="K13" s="1">
        <v>7.95</v>
      </c>
      <c r="M13" s="4">
        <v>21</v>
      </c>
      <c r="N13" s="1">
        <v>0.1</v>
      </c>
      <c r="O13" s="8">
        <v>21</v>
      </c>
      <c r="P13" s="1">
        <v>0.1</v>
      </c>
      <c r="Q13" s="9">
        <v>21</v>
      </c>
      <c r="R13" s="1">
        <v>0.1</v>
      </c>
      <c r="S13" s="10">
        <v>21</v>
      </c>
      <c r="T13" s="1">
        <v>0.1</v>
      </c>
      <c r="V13" s="4">
        <v>21</v>
      </c>
      <c r="W13" s="1">
        <v>7.7</v>
      </c>
      <c r="X13" s="8">
        <v>21</v>
      </c>
      <c r="Y13" s="1">
        <v>7.8</v>
      </c>
      <c r="Z13" s="9">
        <v>21</v>
      </c>
      <c r="AA13" s="1">
        <v>7.75</v>
      </c>
      <c r="AB13" s="10">
        <v>21</v>
      </c>
      <c r="AC13" s="1">
        <v>7.8</v>
      </c>
    </row>
    <row r="14" spans="4:29">
      <c r="D14" s="4">
        <v>20</v>
      </c>
      <c r="E14" s="1">
        <v>7.85</v>
      </c>
      <c r="F14" s="8">
        <v>20</v>
      </c>
      <c r="G14" s="1">
        <v>7.95</v>
      </c>
      <c r="H14" s="9">
        <v>20</v>
      </c>
      <c r="I14" s="1">
        <v>7.9</v>
      </c>
      <c r="J14" s="10">
        <v>20</v>
      </c>
      <c r="K14" s="1">
        <v>7.95</v>
      </c>
      <c r="M14" s="4">
        <v>20</v>
      </c>
      <c r="N14" s="1">
        <v>0.2</v>
      </c>
      <c r="O14" s="8">
        <v>20</v>
      </c>
      <c r="P14" s="1">
        <v>0.1</v>
      </c>
      <c r="Q14" s="9">
        <v>20</v>
      </c>
      <c r="R14" s="1">
        <v>0.1</v>
      </c>
      <c r="S14" s="10">
        <v>20</v>
      </c>
      <c r="T14" s="1">
        <v>0.1</v>
      </c>
      <c r="V14" s="4">
        <v>20</v>
      </c>
      <c r="W14" s="1">
        <v>7.6</v>
      </c>
      <c r="X14" s="8">
        <v>20</v>
      </c>
      <c r="Y14" s="1">
        <v>7.8</v>
      </c>
      <c r="Z14" s="9">
        <v>20</v>
      </c>
      <c r="AA14" s="1">
        <v>7.7</v>
      </c>
      <c r="AB14" s="10">
        <v>20</v>
      </c>
      <c r="AC14" s="1">
        <v>7.8</v>
      </c>
    </row>
    <row r="15" spans="4:29">
      <c r="D15" s="4">
        <v>19</v>
      </c>
      <c r="E15" s="1">
        <v>7.8</v>
      </c>
      <c r="F15" s="8">
        <v>19</v>
      </c>
      <c r="G15" s="1">
        <v>7.9</v>
      </c>
      <c r="H15" s="9">
        <v>19</v>
      </c>
      <c r="I15" s="1">
        <v>7.8</v>
      </c>
      <c r="J15" s="10">
        <v>19</v>
      </c>
      <c r="K15" s="1">
        <v>7.95</v>
      </c>
      <c r="M15" s="4">
        <v>19</v>
      </c>
      <c r="N15" s="1">
        <v>0.3</v>
      </c>
      <c r="O15" s="8">
        <v>19</v>
      </c>
      <c r="P15" s="1">
        <v>0.2</v>
      </c>
      <c r="Q15" s="9">
        <v>19</v>
      </c>
      <c r="R15" s="1">
        <v>0.2</v>
      </c>
      <c r="S15" s="10">
        <v>19</v>
      </c>
      <c r="T15" s="1">
        <v>0.1</v>
      </c>
      <c r="V15" s="4">
        <v>19</v>
      </c>
      <c r="W15" s="1">
        <v>7.55</v>
      </c>
      <c r="X15" s="8">
        <v>19</v>
      </c>
      <c r="Y15" s="1">
        <v>7.75</v>
      </c>
      <c r="Z15" s="9">
        <v>19</v>
      </c>
      <c r="AA15" s="1">
        <v>7.65</v>
      </c>
      <c r="AB15" s="10">
        <v>19</v>
      </c>
      <c r="AC15" s="1">
        <v>7.75</v>
      </c>
    </row>
    <row r="16" spans="4:29">
      <c r="D16" s="4">
        <v>18</v>
      </c>
      <c r="E16" s="1">
        <v>7.75</v>
      </c>
      <c r="F16" s="8">
        <v>18</v>
      </c>
      <c r="G16" s="1">
        <v>7.85</v>
      </c>
      <c r="H16" s="9">
        <v>18</v>
      </c>
      <c r="I16" s="1">
        <v>7.7</v>
      </c>
      <c r="J16" s="10">
        <v>18</v>
      </c>
      <c r="K16" s="1">
        <v>7.95</v>
      </c>
      <c r="M16" s="4">
        <v>18</v>
      </c>
      <c r="N16" s="1">
        <v>0.4</v>
      </c>
      <c r="O16" s="8">
        <v>18</v>
      </c>
      <c r="P16" s="1">
        <v>0.25</v>
      </c>
      <c r="Q16" s="9">
        <v>18</v>
      </c>
      <c r="R16" s="1">
        <v>0.25</v>
      </c>
      <c r="S16" s="10">
        <v>18</v>
      </c>
      <c r="T16" s="1">
        <v>0.1</v>
      </c>
      <c r="V16" s="4">
        <v>18</v>
      </c>
      <c r="W16" s="1">
        <v>7.5</v>
      </c>
      <c r="X16" s="8">
        <v>18</v>
      </c>
      <c r="Y16" s="1">
        <v>7.7</v>
      </c>
      <c r="Z16" s="9">
        <v>18</v>
      </c>
      <c r="AA16" s="1">
        <v>7.6</v>
      </c>
      <c r="AB16" s="10">
        <v>18</v>
      </c>
      <c r="AC16" s="1">
        <v>7.75</v>
      </c>
    </row>
    <row r="17" spans="4:29">
      <c r="D17" s="4">
        <v>17</v>
      </c>
      <c r="E17" s="1">
        <v>7.7</v>
      </c>
      <c r="F17" s="8">
        <v>17</v>
      </c>
      <c r="G17" s="1">
        <v>7.85</v>
      </c>
      <c r="H17" s="9">
        <v>17</v>
      </c>
      <c r="I17" s="1">
        <v>7.6</v>
      </c>
      <c r="J17" s="10">
        <v>17</v>
      </c>
      <c r="K17" s="1">
        <v>7.9</v>
      </c>
      <c r="M17" s="4">
        <v>17</v>
      </c>
      <c r="N17" s="1">
        <v>0.5</v>
      </c>
      <c r="O17" s="8">
        <v>17</v>
      </c>
      <c r="P17" s="1">
        <v>0.25</v>
      </c>
      <c r="Q17" s="9">
        <v>17</v>
      </c>
      <c r="R17" s="1">
        <v>0.3</v>
      </c>
      <c r="S17" s="10">
        <v>17</v>
      </c>
      <c r="T17" s="1">
        <v>0.2</v>
      </c>
      <c r="V17" s="4">
        <v>17</v>
      </c>
      <c r="W17" s="1">
        <v>7.4</v>
      </c>
      <c r="X17" s="8">
        <v>17</v>
      </c>
      <c r="Y17" s="1">
        <v>7.65</v>
      </c>
      <c r="Z17" s="9">
        <v>17</v>
      </c>
      <c r="AA17" s="1">
        <v>7.6</v>
      </c>
      <c r="AB17" s="10">
        <v>17</v>
      </c>
      <c r="AC17" s="1">
        <v>7.7</v>
      </c>
    </row>
    <row r="18" spans="4:29">
      <c r="D18" s="4">
        <v>16</v>
      </c>
      <c r="E18" s="1">
        <v>7.6</v>
      </c>
      <c r="F18" s="8">
        <v>16</v>
      </c>
      <c r="G18" s="1">
        <v>7.8</v>
      </c>
      <c r="H18" s="9">
        <v>16</v>
      </c>
      <c r="I18" s="1">
        <v>7.5</v>
      </c>
      <c r="J18" s="10">
        <v>16</v>
      </c>
      <c r="K18" s="1">
        <v>7.8</v>
      </c>
      <c r="M18" s="4">
        <v>16</v>
      </c>
      <c r="N18" s="1">
        <v>0.6</v>
      </c>
      <c r="O18" s="8">
        <v>16</v>
      </c>
      <c r="P18" s="1">
        <v>0.3</v>
      </c>
      <c r="Q18" s="9">
        <v>16</v>
      </c>
      <c r="R18" s="1">
        <v>0.4</v>
      </c>
      <c r="S18" s="10">
        <v>16</v>
      </c>
      <c r="T18" s="1">
        <v>0.3</v>
      </c>
      <c r="V18" s="4">
        <v>16</v>
      </c>
      <c r="W18" s="1">
        <v>7.35</v>
      </c>
      <c r="X18" s="8">
        <v>16</v>
      </c>
      <c r="Y18" s="1">
        <v>7.65</v>
      </c>
      <c r="Z18" s="9">
        <v>16</v>
      </c>
      <c r="AA18" s="1">
        <v>7.55</v>
      </c>
      <c r="AB18" s="10">
        <v>16</v>
      </c>
      <c r="AC18" s="1">
        <v>7.65</v>
      </c>
    </row>
    <row r="19" spans="4:29">
      <c r="D19" s="4">
        <v>15</v>
      </c>
      <c r="E19" s="1">
        <v>7.3</v>
      </c>
      <c r="F19" s="8">
        <v>15</v>
      </c>
      <c r="G19" s="1">
        <v>7.75</v>
      </c>
      <c r="H19" s="9">
        <v>15</v>
      </c>
      <c r="I19" s="1">
        <v>7.4</v>
      </c>
      <c r="J19" s="10">
        <v>15</v>
      </c>
      <c r="K19" s="1">
        <v>7.7</v>
      </c>
      <c r="M19" s="4">
        <v>15</v>
      </c>
      <c r="N19" s="1">
        <v>0.9</v>
      </c>
      <c r="O19" s="8">
        <v>15</v>
      </c>
      <c r="P19" s="1">
        <v>0.3</v>
      </c>
      <c r="Q19" s="9">
        <v>15</v>
      </c>
      <c r="R19" s="1">
        <v>0.45</v>
      </c>
      <c r="S19" s="10">
        <v>15</v>
      </c>
      <c r="T19" s="1">
        <v>0.4</v>
      </c>
      <c r="V19" s="4">
        <v>15</v>
      </c>
      <c r="W19" s="1">
        <v>7.3</v>
      </c>
      <c r="X19" s="8">
        <v>15</v>
      </c>
      <c r="Y19" s="1">
        <v>7.6</v>
      </c>
      <c r="Z19" s="9">
        <v>15</v>
      </c>
      <c r="AA19" s="1">
        <v>7.5</v>
      </c>
      <c r="AB19" s="10">
        <v>15</v>
      </c>
      <c r="AC19" s="1">
        <v>7.65</v>
      </c>
    </row>
    <row r="20" spans="4:29">
      <c r="D20" s="4">
        <v>14</v>
      </c>
      <c r="E20" s="1">
        <v>6.6</v>
      </c>
      <c r="F20" s="8">
        <v>14</v>
      </c>
      <c r="G20" s="1">
        <v>7.7</v>
      </c>
      <c r="H20" s="9">
        <v>14</v>
      </c>
      <c r="I20" s="1">
        <v>7.3</v>
      </c>
      <c r="J20" s="10">
        <v>14</v>
      </c>
      <c r="K20" s="1">
        <v>7.65</v>
      </c>
      <c r="M20" s="4">
        <v>14</v>
      </c>
      <c r="N20" s="1">
        <v>1.2</v>
      </c>
      <c r="O20" s="8">
        <v>14</v>
      </c>
      <c r="P20" s="1">
        <v>0.35</v>
      </c>
      <c r="Q20" s="9">
        <v>14</v>
      </c>
      <c r="R20" s="1">
        <v>0.5</v>
      </c>
      <c r="S20" s="10">
        <v>14</v>
      </c>
      <c r="T20" s="1">
        <v>0.6</v>
      </c>
      <c r="V20" s="4">
        <v>14</v>
      </c>
      <c r="W20" s="1">
        <v>7</v>
      </c>
      <c r="X20" s="8">
        <v>14</v>
      </c>
      <c r="Y20" s="1">
        <v>7.6</v>
      </c>
      <c r="Z20" s="9">
        <v>14</v>
      </c>
      <c r="AA20" s="1">
        <v>7.45</v>
      </c>
      <c r="AB20" s="10">
        <v>14</v>
      </c>
      <c r="AC20" s="1">
        <v>7.6</v>
      </c>
    </row>
    <row r="21" spans="4:29">
      <c r="D21" s="4">
        <v>13</v>
      </c>
      <c r="E21" s="1">
        <v>6.4</v>
      </c>
      <c r="F21" s="8">
        <v>13</v>
      </c>
      <c r="G21" s="1">
        <v>7.65</v>
      </c>
      <c r="H21" s="9">
        <v>13</v>
      </c>
      <c r="I21" s="1">
        <v>7</v>
      </c>
      <c r="J21" s="10">
        <v>13</v>
      </c>
      <c r="K21" s="1">
        <v>7.6</v>
      </c>
      <c r="M21" s="4">
        <v>13</v>
      </c>
      <c r="N21" s="1">
        <v>1.4</v>
      </c>
      <c r="O21" s="8">
        <v>13</v>
      </c>
      <c r="P21" s="1">
        <v>0.35</v>
      </c>
      <c r="Q21" s="9">
        <v>13</v>
      </c>
      <c r="R21" s="1">
        <v>0.6</v>
      </c>
      <c r="S21" s="10">
        <v>13</v>
      </c>
      <c r="T21" s="1">
        <v>0.8</v>
      </c>
      <c r="V21" s="4">
        <v>13</v>
      </c>
      <c r="W21" s="1">
        <v>6.7</v>
      </c>
      <c r="X21" s="8">
        <v>13</v>
      </c>
      <c r="Y21" s="1">
        <v>7.6</v>
      </c>
      <c r="Z21" s="9">
        <v>13</v>
      </c>
      <c r="AA21" s="1">
        <v>7.4</v>
      </c>
      <c r="AB21" s="10">
        <v>13</v>
      </c>
      <c r="AC21" s="1">
        <v>7.6</v>
      </c>
    </row>
    <row r="22" spans="4:29">
      <c r="D22" s="4">
        <v>12</v>
      </c>
      <c r="E22" s="1">
        <v>5.9</v>
      </c>
      <c r="F22" s="8">
        <v>12</v>
      </c>
      <c r="G22" s="1">
        <v>7.65</v>
      </c>
      <c r="H22" s="9">
        <v>12</v>
      </c>
      <c r="I22" s="1">
        <v>6.8</v>
      </c>
      <c r="J22" s="10">
        <v>12</v>
      </c>
      <c r="K22" s="1">
        <v>7.45</v>
      </c>
      <c r="M22" s="4">
        <v>12</v>
      </c>
      <c r="N22" s="1">
        <v>1.8</v>
      </c>
      <c r="O22" s="8">
        <v>12</v>
      </c>
      <c r="P22" s="1">
        <v>0.4</v>
      </c>
      <c r="Q22" s="9">
        <v>12</v>
      </c>
      <c r="R22" s="1">
        <v>0.8</v>
      </c>
      <c r="S22" s="10">
        <v>12</v>
      </c>
      <c r="T22" s="1">
        <v>1.2</v>
      </c>
      <c r="V22" s="4">
        <v>12</v>
      </c>
      <c r="W22" s="1">
        <v>6.5</v>
      </c>
      <c r="X22" s="8">
        <v>12</v>
      </c>
      <c r="Y22" s="1">
        <v>7.55</v>
      </c>
      <c r="Z22" s="9">
        <v>12</v>
      </c>
      <c r="AA22" s="1">
        <v>7.35</v>
      </c>
      <c r="AB22" s="10">
        <v>12</v>
      </c>
      <c r="AC22" s="1">
        <v>7.55</v>
      </c>
    </row>
    <row r="23" spans="4:29">
      <c r="D23" s="4">
        <v>11</v>
      </c>
      <c r="E23" s="1">
        <v>5.7</v>
      </c>
      <c r="F23" s="8">
        <v>11</v>
      </c>
      <c r="G23" s="1">
        <v>7.6</v>
      </c>
      <c r="H23" s="9">
        <v>11</v>
      </c>
      <c r="I23" s="1">
        <v>6.6</v>
      </c>
      <c r="J23" s="10">
        <v>11</v>
      </c>
      <c r="K23" s="1">
        <v>7.3</v>
      </c>
      <c r="M23" s="4">
        <v>11</v>
      </c>
      <c r="N23" s="1">
        <v>2.3</v>
      </c>
      <c r="O23" s="8">
        <v>11</v>
      </c>
      <c r="P23" s="1">
        <v>0.6</v>
      </c>
      <c r="Q23" s="9">
        <v>11</v>
      </c>
      <c r="R23" s="1">
        <v>1.4</v>
      </c>
      <c r="S23" s="10">
        <v>11</v>
      </c>
      <c r="T23" s="1">
        <v>1.4</v>
      </c>
      <c r="V23" s="4">
        <v>11</v>
      </c>
      <c r="W23" s="1">
        <v>6.4</v>
      </c>
      <c r="X23" s="8">
        <v>11</v>
      </c>
      <c r="Y23" s="1">
        <v>7.55</v>
      </c>
      <c r="Z23" s="9">
        <v>11</v>
      </c>
      <c r="AA23" s="1">
        <v>7.3</v>
      </c>
      <c r="AB23" s="10">
        <v>11</v>
      </c>
      <c r="AC23" s="1">
        <v>7.55</v>
      </c>
    </row>
    <row r="24" spans="4:29">
      <c r="D24" s="4">
        <v>10</v>
      </c>
      <c r="E24" s="1">
        <v>5.4</v>
      </c>
      <c r="F24" s="8">
        <v>10</v>
      </c>
      <c r="G24" s="1">
        <v>7.3</v>
      </c>
      <c r="H24" s="9">
        <v>10</v>
      </c>
      <c r="I24" s="1">
        <v>6.4</v>
      </c>
      <c r="J24" s="10">
        <v>10</v>
      </c>
      <c r="K24" s="1">
        <v>7.15</v>
      </c>
      <c r="M24" s="4">
        <v>10</v>
      </c>
      <c r="N24" s="1">
        <v>2.5</v>
      </c>
      <c r="O24" s="8">
        <v>10</v>
      </c>
      <c r="P24" s="1">
        <v>0.9</v>
      </c>
      <c r="Q24" s="9">
        <v>10</v>
      </c>
      <c r="R24" s="1">
        <v>1.8</v>
      </c>
      <c r="S24" s="10">
        <v>10</v>
      </c>
      <c r="T24" s="1">
        <v>2.3</v>
      </c>
      <c r="V24" s="4">
        <v>10</v>
      </c>
      <c r="W24" s="1">
        <v>6.3</v>
      </c>
      <c r="X24" s="8">
        <v>10</v>
      </c>
      <c r="Y24" s="1">
        <v>7.5</v>
      </c>
      <c r="Z24" s="9">
        <v>10</v>
      </c>
      <c r="AA24" s="1">
        <v>7</v>
      </c>
      <c r="AB24" s="10">
        <v>10</v>
      </c>
      <c r="AC24" s="1">
        <v>7.5</v>
      </c>
    </row>
    <row r="25" spans="4:29">
      <c r="D25" s="4">
        <v>9</v>
      </c>
      <c r="E25" s="1">
        <v>5</v>
      </c>
      <c r="F25" s="8">
        <v>9</v>
      </c>
      <c r="G25" s="1">
        <v>7</v>
      </c>
      <c r="H25" s="9">
        <v>9</v>
      </c>
      <c r="I25" s="1">
        <v>5.9</v>
      </c>
      <c r="J25" s="10">
        <v>9</v>
      </c>
      <c r="K25" s="1">
        <v>7</v>
      </c>
      <c r="M25" s="4">
        <v>9</v>
      </c>
      <c r="N25" s="1">
        <v>2.7</v>
      </c>
      <c r="O25" s="8">
        <v>9</v>
      </c>
      <c r="P25" s="1">
        <v>1.4</v>
      </c>
      <c r="Q25" s="9">
        <v>9</v>
      </c>
      <c r="R25" s="1">
        <v>2.5</v>
      </c>
      <c r="S25" s="10">
        <v>9</v>
      </c>
      <c r="T25" s="1">
        <v>2.7</v>
      </c>
      <c r="V25" s="4">
        <v>9</v>
      </c>
      <c r="W25" s="1">
        <v>5.9</v>
      </c>
      <c r="X25" s="8">
        <v>9</v>
      </c>
      <c r="Y25" s="1">
        <v>7.4</v>
      </c>
      <c r="Z25" s="9">
        <v>9</v>
      </c>
      <c r="AA25" s="1">
        <v>6.7</v>
      </c>
      <c r="AB25" s="10">
        <v>9</v>
      </c>
      <c r="AC25" s="1">
        <v>7.45</v>
      </c>
    </row>
    <row r="26" spans="4:29">
      <c r="D26" s="4">
        <v>8</v>
      </c>
      <c r="E26" s="1">
        <v>4.4</v>
      </c>
      <c r="F26" s="8">
        <v>8</v>
      </c>
      <c r="G26" s="1">
        <v>6.8</v>
      </c>
      <c r="H26" s="9">
        <v>8</v>
      </c>
      <c r="I26" s="1">
        <v>5.4</v>
      </c>
      <c r="J26" s="10">
        <v>8</v>
      </c>
      <c r="K26" s="1">
        <v>6.8</v>
      </c>
      <c r="M26" s="4">
        <v>8</v>
      </c>
      <c r="N26" s="1">
        <v>3.2</v>
      </c>
      <c r="O26" s="8">
        <v>8</v>
      </c>
      <c r="P26" s="1">
        <v>1.8</v>
      </c>
      <c r="Q26" s="9">
        <v>8</v>
      </c>
      <c r="R26" s="1">
        <v>3</v>
      </c>
      <c r="S26" s="10">
        <v>8</v>
      </c>
      <c r="T26" s="1">
        <v>3.4</v>
      </c>
      <c r="V26" s="4">
        <v>8</v>
      </c>
      <c r="W26" s="1">
        <v>5.7</v>
      </c>
      <c r="X26" s="8">
        <v>8</v>
      </c>
      <c r="Y26" s="1">
        <v>7.3</v>
      </c>
      <c r="Z26" s="9">
        <v>8</v>
      </c>
      <c r="AA26" s="1">
        <v>6.5</v>
      </c>
      <c r="AB26" s="10">
        <v>8</v>
      </c>
      <c r="AC26" s="1">
        <v>7.4</v>
      </c>
    </row>
    <row r="27" spans="4:29">
      <c r="D27" s="4">
        <v>7</v>
      </c>
      <c r="E27" s="1">
        <v>4.2</v>
      </c>
      <c r="F27" s="8">
        <v>7</v>
      </c>
      <c r="G27" s="1">
        <v>6.6</v>
      </c>
      <c r="H27" s="9">
        <v>7</v>
      </c>
      <c r="I27" s="1">
        <v>5.2</v>
      </c>
      <c r="J27" s="10">
        <v>7</v>
      </c>
      <c r="K27" s="1">
        <v>6.6</v>
      </c>
      <c r="M27" s="4">
        <v>7</v>
      </c>
      <c r="N27" s="1">
        <v>3.4</v>
      </c>
      <c r="O27" s="8">
        <v>7</v>
      </c>
      <c r="P27" s="1">
        <v>2.3</v>
      </c>
      <c r="Q27" s="9">
        <v>7</v>
      </c>
      <c r="R27" s="1">
        <v>3.4</v>
      </c>
      <c r="S27" s="10">
        <v>7</v>
      </c>
      <c r="T27" s="1">
        <v>3.8</v>
      </c>
      <c r="V27" s="4">
        <v>7</v>
      </c>
      <c r="W27" s="1">
        <v>5.3</v>
      </c>
      <c r="X27" s="8">
        <v>7</v>
      </c>
      <c r="Y27" s="1">
        <v>6.7</v>
      </c>
      <c r="Z27" s="9">
        <v>7</v>
      </c>
      <c r="AA27" s="1">
        <v>6.3</v>
      </c>
      <c r="AB27" s="10">
        <v>7</v>
      </c>
      <c r="AC27" s="1">
        <v>7.35</v>
      </c>
    </row>
    <row r="28" spans="4:29">
      <c r="D28" s="4">
        <v>6</v>
      </c>
      <c r="E28" s="1">
        <v>3.9</v>
      </c>
      <c r="F28" s="8">
        <v>6</v>
      </c>
      <c r="G28" s="1">
        <v>5.7</v>
      </c>
      <c r="H28" s="9">
        <v>6</v>
      </c>
      <c r="I28" s="1">
        <v>4.4</v>
      </c>
      <c r="J28" s="10">
        <v>6</v>
      </c>
      <c r="K28" s="1">
        <v>5.4</v>
      </c>
      <c r="M28" s="4">
        <v>6</v>
      </c>
      <c r="N28" s="1">
        <v>3.8</v>
      </c>
      <c r="O28" s="8">
        <v>6</v>
      </c>
      <c r="P28" s="1">
        <v>3</v>
      </c>
      <c r="Q28" s="9">
        <v>6</v>
      </c>
      <c r="R28" s="1">
        <v>4.2</v>
      </c>
      <c r="S28" s="10">
        <v>6</v>
      </c>
      <c r="T28" s="1">
        <v>4.2</v>
      </c>
      <c r="V28" s="4">
        <v>6</v>
      </c>
      <c r="W28" s="1">
        <v>5</v>
      </c>
      <c r="X28" s="8">
        <v>6</v>
      </c>
      <c r="Y28" s="1">
        <v>6.5</v>
      </c>
      <c r="Z28" s="9">
        <v>6</v>
      </c>
      <c r="AA28" s="1">
        <v>6.1</v>
      </c>
      <c r="AB28" s="10">
        <v>6</v>
      </c>
      <c r="AC28" s="1">
        <v>7.3</v>
      </c>
    </row>
    <row r="29" spans="4:29">
      <c r="D29" s="4">
        <v>5</v>
      </c>
      <c r="E29" s="1">
        <v>3.4</v>
      </c>
      <c r="F29" s="8">
        <v>5</v>
      </c>
      <c r="G29" s="1">
        <v>5.4</v>
      </c>
      <c r="H29" s="9">
        <v>5</v>
      </c>
      <c r="I29" s="1">
        <v>4.2</v>
      </c>
      <c r="J29" s="10">
        <v>5</v>
      </c>
      <c r="K29" s="1">
        <v>5</v>
      </c>
      <c r="M29" s="4">
        <v>5</v>
      </c>
      <c r="N29" s="1">
        <v>4.2</v>
      </c>
      <c r="O29" s="8">
        <v>5</v>
      </c>
      <c r="P29" s="1">
        <v>3.8</v>
      </c>
      <c r="Q29" s="9">
        <v>5</v>
      </c>
      <c r="R29" s="1">
        <v>4.8</v>
      </c>
      <c r="S29" s="10">
        <v>5</v>
      </c>
      <c r="T29" s="1">
        <v>4.8</v>
      </c>
      <c r="V29" s="4">
        <v>5</v>
      </c>
      <c r="W29" s="1">
        <v>4.7</v>
      </c>
      <c r="X29" s="8">
        <v>5</v>
      </c>
      <c r="Y29" s="1">
        <v>6.1</v>
      </c>
      <c r="Z29" s="9">
        <v>5</v>
      </c>
      <c r="AA29" s="1">
        <v>5.9</v>
      </c>
      <c r="AB29" s="10">
        <v>5</v>
      </c>
      <c r="AC29" s="1">
        <v>7</v>
      </c>
    </row>
    <row r="30" spans="4:29">
      <c r="D30" s="4">
        <v>4</v>
      </c>
      <c r="E30" s="1">
        <v>3.2</v>
      </c>
      <c r="F30" s="8">
        <v>4</v>
      </c>
      <c r="G30" s="1">
        <v>4.4</v>
      </c>
      <c r="H30" s="9">
        <v>4</v>
      </c>
      <c r="I30" s="1">
        <v>3.7</v>
      </c>
      <c r="J30" s="10">
        <v>4</v>
      </c>
      <c r="K30" s="1">
        <v>4.2</v>
      </c>
      <c r="M30" s="4">
        <v>4</v>
      </c>
      <c r="N30" s="1">
        <v>4.8</v>
      </c>
      <c r="O30" s="8">
        <v>4</v>
      </c>
      <c r="P30" s="1">
        <v>4.2</v>
      </c>
      <c r="Q30" s="9">
        <v>4</v>
      </c>
      <c r="R30" s="1">
        <v>5.2</v>
      </c>
      <c r="S30" s="10">
        <v>4</v>
      </c>
      <c r="T30" s="1">
        <v>5.2</v>
      </c>
      <c r="V30" s="4">
        <v>4</v>
      </c>
      <c r="W30" s="1">
        <v>4.6</v>
      </c>
      <c r="X30" s="8">
        <v>4</v>
      </c>
      <c r="Y30" s="1">
        <v>5.9</v>
      </c>
      <c r="Z30" s="9">
        <v>4</v>
      </c>
      <c r="AA30" s="1">
        <v>5.7</v>
      </c>
      <c r="AB30" s="10">
        <v>4</v>
      </c>
      <c r="AC30" s="1">
        <v>6.7</v>
      </c>
    </row>
    <row r="31" spans="4:29">
      <c r="D31" s="4">
        <v>3</v>
      </c>
      <c r="E31" s="1">
        <v>2.8</v>
      </c>
      <c r="F31" s="8">
        <v>3</v>
      </c>
      <c r="G31" s="1">
        <v>3.4</v>
      </c>
      <c r="H31" s="9">
        <v>3</v>
      </c>
      <c r="I31" s="1">
        <v>3.2</v>
      </c>
      <c r="J31" s="10">
        <v>3</v>
      </c>
      <c r="K31" s="1">
        <v>3.2</v>
      </c>
      <c r="M31" s="4">
        <v>3</v>
      </c>
      <c r="N31" s="1">
        <v>5.2</v>
      </c>
      <c r="O31" s="8">
        <v>3</v>
      </c>
      <c r="P31" s="1">
        <v>5.2</v>
      </c>
      <c r="Q31" s="9">
        <v>3</v>
      </c>
      <c r="R31" s="1">
        <v>5.9</v>
      </c>
      <c r="S31" s="10">
        <v>3</v>
      </c>
      <c r="T31" s="1">
        <v>5.9</v>
      </c>
      <c r="V31" s="4">
        <v>3</v>
      </c>
      <c r="W31" s="1">
        <v>4.5</v>
      </c>
      <c r="X31" s="8">
        <v>3</v>
      </c>
      <c r="Y31" s="1">
        <v>5.5</v>
      </c>
      <c r="Z31" s="9">
        <v>3</v>
      </c>
      <c r="AA31" s="1">
        <v>5.5</v>
      </c>
      <c r="AB31" s="10">
        <v>3</v>
      </c>
      <c r="AC31" s="1">
        <v>6.1</v>
      </c>
    </row>
    <row r="32" spans="4:29">
      <c r="D32" s="4">
        <v>2</v>
      </c>
      <c r="E32" s="1">
        <v>2</v>
      </c>
      <c r="F32" s="8">
        <v>2</v>
      </c>
      <c r="G32" s="1">
        <v>2.8</v>
      </c>
      <c r="H32" s="9">
        <v>2</v>
      </c>
      <c r="I32" s="1">
        <v>2.2</v>
      </c>
      <c r="J32" s="10">
        <v>2</v>
      </c>
      <c r="K32" s="1">
        <v>2.2</v>
      </c>
      <c r="M32" s="4">
        <v>2</v>
      </c>
      <c r="N32" s="1">
        <v>6.1</v>
      </c>
      <c r="O32" s="8">
        <v>2</v>
      </c>
      <c r="P32" s="1">
        <v>5.9</v>
      </c>
      <c r="Q32" s="9">
        <v>2</v>
      </c>
      <c r="R32" s="1">
        <v>7</v>
      </c>
      <c r="S32" s="10">
        <v>2</v>
      </c>
      <c r="T32" s="1">
        <v>6.8</v>
      </c>
      <c r="V32" s="4">
        <v>2</v>
      </c>
      <c r="W32" s="1">
        <v>4.3</v>
      </c>
      <c r="X32" s="8">
        <v>2</v>
      </c>
      <c r="Y32" s="1">
        <v>4.7</v>
      </c>
      <c r="Z32" s="9">
        <v>2</v>
      </c>
      <c r="AA32" s="1">
        <v>5</v>
      </c>
      <c r="AB32" s="10">
        <v>2</v>
      </c>
      <c r="AC32" s="1">
        <v>5.9</v>
      </c>
    </row>
    <row r="33" spans="4:29">
      <c r="D33" s="4">
        <v>1</v>
      </c>
      <c r="E33" s="1">
        <v>1.4</v>
      </c>
      <c r="F33" s="8">
        <v>1</v>
      </c>
      <c r="G33" s="1">
        <v>1.6</v>
      </c>
      <c r="H33" s="9">
        <v>1</v>
      </c>
      <c r="I33" s="1">
        <v>1.8</v>
      </c>
      <c r="J33" s="10">
        <v>1</v>
      </c>
      <c r="K33" s="1">
        <v>1.6</v>
      </c>
      <c r="M33" s="4">
        <v>1</v>
      </c>
      <c r="N33" s="1">
        <v>7.3</v>
      </c>
      <c r="O33" s="8">
        <v>1</v>
      </c>
      <c r="P33" s="1">
        <v>7</v>
      </c>
      <c r="Q33" s="9">
        <v>1</v>
      </c>
      <c r="R33" s="1">
        <v>7.7</v>
      </c>
      <c r="S33" s="10">
        <v>1</v>
      </c>
      <c r="T33" s="1">
        <v>7.7</v>
      </c>
      <c r="V33" s="4">
        <v>1</v>
      </c>
      <c r="W33" s="1">
        <v>4.2</v>
      </c>
      <c r="X33" s="8">
        <v>1</v>
      </c>
      <c r="Y33" s="1">
        <v>4.5</v>
      </c>
      <c r="Z33" s="9">
        <v>1</v>
      </c>
      <c r="AA33" s="1">
        <v>4.7</v>
      </c>
      <c r="AB33" s="10">
        <v>1</v>
      </c>
      <c r="AC33" s="1">
        <v>5.5</v>
      </c>
    </row>
    <row r="34" spans="4:29">
      <c r="D34" s="4">
        <v>0</v>
      </c>
      <c r="E34" s="1">
        <v>0.9</v>
      </c>
      <c r="F34" s="8">
        <v>0</v>
      </c>
      <c r="G34" s="1">
        <v>0.4</v>
      </c>
      <c r="H34" s="9">
        <v>0</v>
      </c>
      <c r="I34" s="1">
        <v>1.2</v>
      </c>
      <c r="J34" s="10">
        <v>0</v>
      </c>
      <c r="K34" s="1">
        <v>0.9</v>
      </c>
      <c r="M34" s="4">
        <v>0</v>
      </c>
      <c r="N34" s="1">
        <v>7.9</v>
      </c>
      <c r="O34" s="8">
        <v>0</v>
      </c>
      <c r="P34" s="1">
        <v>7.5</v>
      </c>
      <c r="Q34" s="9">
        <v>0</v>
      </c>
      <c r="R34" s="1">
        <v>7.9</v>
      </c>
      <c r="S34" s="10">
        <v>0</v>
      </c>
      <c r="T34" s="1">
        <v>7.9</v>
      </c>
      <c r="V34" s="4">
        <v>0</v>
      </c>
      <c r="W34" s="1">
        <v>3.8</v>
      </c>
      <c r="X34" s="8">
        <v>0</v>
      </c>
      <c r="Y34" s="1">
        <v>4.2</v>
      </c>
      <c r="Z34" s="9">
        <v>0</v>
      </c>
      <c r="AA34" s="1">
        <v>4.5</v>
      </c>
      <c r="AB34" s="10">
        <v>0</v>
      </c>
      <c r="AC34" s="1">
        <v>4.7</v>
      </c>
    </row>
    <row r="35" spans="22:29">
      <c r="V35" s="4">
        <v>-1</v>
      </c>
      <c r="W35" s="1">
        <v>3.7</v>
      </c>
      <c r="X35" s="8">
        <v>-1</v>
      </c>
      <c r="Y35" s="1">
        <v>3.8</v>
      </c>
      <c r="Z35" s="9">
        <v>-1</v>
      </c>
      <c r="AA35" s="1">
        <v>3.8</v>
      </c>
      <c r="AB35" s="10">
        <v>-1</v>
      </c>
      <c r="AC35" s="1">
        <v>4.5</v>
      </c>
    </row>
    <row r="36" spans="22:29">
      <c r="V36" s="4">
        <v>-2</v>
      </c>
      <c r="W36" s="1">
        <v>3.6</v>
      </c>
      <c r="X36" s="8">
        <v>-2</v>
      </c>
      <c r="Y36" s="1">
        <v>3.2</v>
      </c>
      <c r="Z36" s="9">
        <v>-2</v>
      </c>
      <c r="AA36" s="1">
        <v>3.6</v>
      </c>
      <c r="AB36" s="10">
        <v>-2</v>
      </c>
      <c r="AC36" s="1">
        <v>4.2</v>
      </c>
    </row>
    <row r="37" spans="22:29">
      <c r="V37" s="4">
        <v>-3</v>
      </c>
      <c r="W37" s="1">
        <v>3.4</v>
      </c>
      <c r="X37" s="8">
        <v>-3</v>
      </c>
      <c r="Y37" s="1">
        <v>3</v>
      </c>
      <c r="Z37" s="9">
        <v>-3</v>
      </c>
      <c r="AA37" s="1">
        <v>3.4</v>
      </c>
      <c r="AB37" s="10">
        <v>-3</v>
      </c>
      <c r="AC37" s="1">
        <v>3.8</v>
      </c>
    </row>
    <row r="38" spans="22:29">
      <c r="V38" s="4">
        <v>-4</v>
      </c>
      <c r="W38" s="1">
        <v>3.2</v>
      </c>
      <c r="X38" s="8">
        <v>-4</v>
      </c>
      <c r="Y38" s="1">
        <v>2.5</v>
      </c>
      <c r="Z38" s="9">
        <v>-4</v>
      </c>
      <c r="AA38" s="1">
        <v>3.2</v>
      </c>
      <c r="AB38" s="10">
        <v>-4</v>
      </c>
      <c r="AC38" s="1">
        <v>3.6</v>
      </c>
    </row>
    <row r="39" spans="22:29">
      <c r="V39" s="4">
        <v>-5</v>
      </c>
      <c r="W39" s="1">
        <v>3</v>
      </c>
      <c r="X39" s="8">
        <v>-5</v>
      </c>
      <c r="Y39" s="1">
        <v>2.3</v>
      </c>
      <c r="Z39" s="9">
        <v>-5</v>
      </c>
      <c r="AA39" s="1">
        <v>3</v>
      </c>
      <c r="AB39" s="10">
        <v>-5</v>
      </c>
      <c r="AC39" s="1">
        <v>2.7</v>
      </c>
    </row>
    <row r="40" spans="22:29">
      <c r="V40" s="4">
        <v>-6</v>
      </c>
      <c r="W40" s="1">
        <v>2.7</v>
      </c>
      <c r="X40" s="8">
        <v>-6</v>
      </c>
      <c r="Y40" s="1">
        <v>1.8</v>
      </c>
      <c r="Z40" s="9">
        <v>-6</v>
      </c>
      <c r="AA40" s="1">
        <v>2.5</v>
      </c>
      <c r="AB40" s="10">
        <v>-6</v>
      </c>
      <c r="AC40" s="1">
        <v>2.5</v>
      </c>
    </row>
    <row r="41" spans="22:29">
      <c r="V41" s="4">
        <v>-7</v>
      </c>
      <c r="W41" s="1">
        <v>2.5</v>
      </c>
      <c r="X41" s="8">
        <v>-7</v>
      </c>
      <c r="Y41" s="1">
        <v>1.6</v>
      </c>
      <c r="Z41" s="9">
        <v>-7</v>
      </c>
      <c r="AA41" s="1">
        <v>2.3</v>
      </c>
      <c r="AB41" s="10">
        <v>-7</v>
      </c>
      <c r="AC41" s="1">
        <v>2.3</v>
      </c>
    </row>
    <row r="42" spans="22:29">
      <c r="V42" s="4">
        <v>-8</v>
      </c>
      <c r="W42" s="1">
        <v>2.4</v>
      </c>
      <c r="X42" s="8">
        <v>-8</v>
      </c>
      <c r="Y42" s="1">
        <v>1.2</v>
      </c>
      <c r="Z42" s="9">
        <v>-8</v>
      </c>
      <c r="AA42" s="1">
        <v>1.8</v>
      </c>
      <c r="AB42" s="10">
        <v>-8</v>
      </c>
      <c r="AC42" s="1">
        <v>1.8</v>
      </c>
    </row>
    <row r="43" spans="22:29">
      <c r="V43" s="4">
        <v>-9</v>
      </c>
      <c r="W43" s="1">
        <v>2.3</v>
      </c>
      <c r="X43" s="8">
        <v>-9</v>
      </c>
      <c r="Y43" s="1">
        <v>0.8</v>
      </c>
      <c r="Z43" s="9">
        <v>-9</v>
      </c>
      <c r="AA43" s="1">
        <v>1.6</v>
      </c>
      <c r="AB43" s="10">
        <v>-9</v>
      </c>
      <c r="AC43" s="1">
        <v>1.6</v>
      </c>
    </row>
    <row r="44" spans="22:29">
      <c r="V44" s="4">
        <v>-10</v>
      </c>
      <c r="W44" s="1">
        <v>1.8</v>
      </c>
      <c r="X44" s="8">
        <v>-10</v>
      </c>
      <c r="Y44" s="1">
        <v>0.6</v>
      </c>
      <c r="Z44" s="9">
        <v>-10</v>
      </c>
      <c r="AA44" s="1">
        <v>0.8</v>
      </c>
      <c r="AB44" s="10">
        <v>-10</v>
      </c>
      <c r="AC44" s="1">
        <v>1.2</v>
      </c>
    </row>
    <row r="45" spans="22:29">
      <c r="V45" s="4">
        <v>-11</v>
      </c>
      <c r="W45" s="1">
        <v>1.4</v>
      </c>
      <c r="X45" s="8">
        <v>-11</v>
      </c>
      <c r="Y45" s="1">
        <v>0.55</v>
      </c>
      <c r="Z45" s="9">
        <v>-11</v>
      </c>
      <c r="AA45" s="1">
        <v>0.7</v>
      </c>
      <c r="AB45" s="10">
        <v>-11</v>
      </c>
      <c r="AC45" s="1">
        <v>1.1</v>
      </c>
    </row>
    <row r="46" spans="22:29">
      <c r="V46" s="4">
        <v>-12</v>
      </c>
      <c r="W46" s="1">
        <v>1.2</v>
      </c>
      <c r="X46" s="8">
        <v>-12</v>
      </c>
      <c r="Y46" s="1">
        <v>0.55</v>
      </c>
      <c r="Z46" s="9">
        <v>-12</v>
      </c>
      <c r="AA46" s="1">
        <v>0.6</v>
      </c>
      <c r="AB46" s="10">
        <v>-12</v>
      </c>
      <c r="AC46" s="1">
        <v>0.9</v>
      </c>
    </row>
    <row r="47" spans="22:29">
      <c r="V47" s="4">
        <v>-13</v>
      </c>
      <c r="W47" s="1">
        <v>1</v>
      </c>
      <c r="X47" s="8">
        <v>-13</v>
      </c>
      <c r="Y47" s="1">
        <v>0.5</v>
      </c>
      <c r="Z47" s="9">
        <v>-13</v>
      </c>
      <c r="AA47" s="1">
        <v>0.5</v>
      </c>
      <c r="AB47" s="10">
        <v>-13</v>
      </c>
      <c r="AC47" s="1">
        <v>0.8</v>
      </c>
    </row>
    <row r="48" spans="22:29">
      <c r="V48" s="4">
        <v>-14</v>
      </c>
      <c r="W48" s="1">
        <v>0.9</v>
      </c>
      <c r="X48" s="8">
        <v>-14</v>
      </c>
      <c r="Y48" s="1">
        <v>0.5</v>
      </c>
      <c r="Z48" s="9">
        <v>-14</v>
      </c>
      <c r="AA48" s="1">
        <v>0.45</v>
      </c>
      <c r="AB48" s="10">
        <v>-14</v>
      </c>
      <c r="AC48" s="1">
        <v>0.7</v>
      </c>
    </row>
    <row r="49" spans="22:29">
      <c r="V49" s="4">
        <v>-15</v>
      </c>
      <c r="W49" s="1">
        <v>0.8</v>
      </c>
      <c r="X49" s="8">
        <v>-15</v>
      </c>
      <c r="Y49" s="1">
        <v>0.5</v>
      </c>
      <c r="Z49" s="9">
        <v>-15</v>
      </c>
      <c r="AA49" s="1">
        <v>0.4</v>
      </c>
      <c r="AB49" s="10">
        <v>-15</v>
      </c>
      <c r="AC49" s="1">
        <v>0.6</v>
      </c>
    </row>
    <row r="50" spans="22:29">
      <c r="V50" s="4">
        <v>-16</v>
      </c>
      <c r="W50" s="1">
        <v>0.6</v>
      </c>
      <c r="X50" s="8">
        <v>-16</v>
      </c>
      <c r="Y50" s="1">
        <v>0.45</v>
      </c>
      <c r="Z50" s="9">
        <v>-16</v>
      </c>
      <c r="AA50" s="1">
        <v>0.3</v>
      </c>
      <c r="AB50" s="10">
        <v>-16</v>
      </c>
      <c r="AC50" s="1">
        <v>0.55</v>
      </c>
    </row>
    <row r="51" spans="22:29">
      <c r="V51" s="4">
        <v>-17</v>
      </c>
      <c r="W51" s="1">
        <v>0.55</v>
      </c>
      <c r="X51" s="8">
        <v>-17</v>
      </c>
      <c r="Y51" s="1">
        <v>0.45</v>
      </c>
      <c r="Z51" s="9">
        <v>-17</v>
      </c>
      <c r="AA51" s="1">
        <v>0.25</v>
      </c>
      <c r="AB51" s="10">
        <v>-17</v>
      </c>
      <c r="AC51" s="1">
        <v>0.5</v>
      </c>
    </row>
    <row r="52" spans="22:29">
      <c r="V52" s="4">
        <v>-18</v>
      </c>
      <c r="W52" s="1">
        <v>0.5</v>
      </c>
      <c r="X52" s="8">
        <v>-18</v>
      </c>
      <c r="Y52" s="1">
        <v>0.4</v>
      </c>
      <c r="Z52" s="9">
        <v>-18</v>
      </c>
      <c r="AA52" s="1">
        <v>0.2</v>
      </c>
      <c r="AB52" s="10">
        <v>-18</v>
      </c>
      <c r="AC52" s="1">
        <v>0.45</v>
      </c>
    </row>
    <row r="53" spans="22:29">
      <c r="V53" s="4">
        <v>-19</v>
      </c>
      <c r="W53" s="1">
        <v>0.45</v>
      </c>
      <c r="X53" s="8">
        <v>-19</v>
      </c>
      <c r="Y53" s="1">
        <v>0.35</v>
      </c>
      <c r="Z53" s="9">
        <v>-19</v>
      </c>
      <c r="AA53" s="1">
        <v>0.15</v>
      </c>
      <c r="AB53" s="10">
        <v>-19</v>
      </c>
      <c r="AC53" s="1">
        <v>0.4</v>
      </c>
    </row>
    <row r="54" spans="22:29">
      <c r="V54" s="4">
        <v>-20</v>
      </c>
      <c r="W54" s="1">
        <v>0.4</v>
      </c>
      <c r="X54" s="8">
        <v>-20</v>
      </c>
      <c r="Y54" s="1">
        <v>0.3</v>
      </c>
      <c r="Z54" s="9">
        <v>-20</v>
      </c>
      <c r="AA54" s="1">
        <v>0.15</v>
      </c>
      <c r="AB54" s="10">
        <v>-20</v>
      </c>
      <c r="AC54" s="1">
        <v>0.2</v>
      </c>
    </row>
    <row r="55" spans="22:29">
      <c r="V55" s="4">
        <v>-21</v>
      </c>
      <c r="W55" s="1">
        <v>0.3</v>
      </c>
      <c r="X55" s="8">
        <v>-21</v>
      </c>
      <c r="Y55" s="1">
        <v>0.25</v>
      </c>
      <c r="Z55" s="9">
        <v>-21</v>
      </c>
      <c r="AA55" s="1">
        <v>0.15</v>
      </c>
      <c r="AB55" s="10">
        <v>-21</v>
      </c>
      <c r="AC55" s="1">
        <v>0.15</v>
      </c>
    </row>
    <row r="56" spans="22:29">
      <c r="V56" s="4">
        <v>-22</v>
      </c>
      <c r="W56" s="1">
        <v>0.25</v>
      </c>
      <c r="X56" s="8">
        <v>-22</v>
      </c>
      <c r="Y56" s="1">
        <v>0.2</v>
      </c>
      <c r="Z56" s="9">
        <v>-22</v>
      </c>
      <c r="AA56" s="1">
        <v>0.1</v>
      </c>
      <c r="AB56" s="10">
        <v>-22</v>
      </c>
      <c r="AC56" s="1">
        <v>0.15</v>
      </c>
    </row>
    <row r="57" spans="22:29">
      <c r="V57" s="4">
        <v>-23</v>
      </c>
      <c r="W57" s="1">
        <v>0.2</v>
      </c>
      <c r="X57" s="8">
        <v>-23</v>
      </c>
      <c r="Y57" s="1">
        <v>0.15</v>
      </c>
      <c r="Z57" s="9">
        <v>-23</v>
      </c>
      <c r="AA57" s="1">
        <v>0.1</v>
      </c>
      <c r="AB57" s="10">
        <v>-23</v>
      </c>
      <c r="AC57" s="1">
        <v>0.1</v>
      </c>
    </row>
    <row r="58" spans="22:29">
      <c r="V58" s="4">
        <v>-24</v>
      </c>
      <c r="W58" s="1">
        <v>0.1</v>
      </c>
      <c r="X58" s="8">
        <v>-24</v>
      </c>
      <c r="Y58" s="1">
        <v>0.1</v>
      </c>
      <c r="Z58" s="9">
        <v>-24</v>
      </c>
      <c r="AA58" s="1">
        <v>0.1</v>
      </c>
      <c r="AB58" s="10">
        <v>-24</v>
      </c>
      <c r="AC58" s="1">
        <v>0.1</v>
      </c>
    </row>
  </sheetData>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Tests</vt:lpstr>
      <vt:lpstr>Rezultāti</vt:lpstr>
      <vt:lpstr>Aprēķini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Valters Kaze</dc:creator>
  <cp:lastModifiedBy>User</cp:lastModifiedBy>
  <dcterms:created xsi:type="dcterms:W3CDTF">2020-04-28T20:11:00Z</dcterms:created>
  <cp:lastPrinted>2020-05-15T00:30:00Z</cp:lastPrinted>
  <dcterms:modified xsi:type="dcterms:W3CDTF">2020-11-13T11:41:57Z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1033-2.7.0.4476</vt:lpwstr>
  </property>
</Properties>
</file>